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9180" tabRatio="741" activeTab="0"/>
  </bookViews>
  <sheets>
    <sheet name="სკრები" sheetId="1" r:id="rId1"/>
    <sheet name="1-1" sheetId="2" r:id="rId2"/>
    <sheet name="1-2" sheetId="3" r:id="rId3"/>
    <sheet name="1-3" sheetId="4" r:id="rId4"/>
    <sheet name="გეგმა-გრაფიკი" sheetId="5" r:id="rId5"/>
  </sheets>
  <externalReferences>
    <externalReference r:id="rId8"/>
    <externalReference r:id="rId9"/>
  </externalReferences>
  <definedNames>
    <definedName name="_xlnm.Print_Area" localSheetId="1">'1-1'!$A$1:$L$146</definedName>
    <definedName name="_xlnm.Print_Area" localSheetId="2">'1-2'!$A$1:$L$64</definedName>
    <definedName name="_xlnm.Print_Area" localSheetId="3">'1-3'!$A$1:$L$86</definedName>
  </definedNames>
  <calcPr fullCalcOnLoad="1"/>
</workbook>
</file>

<file path=xl/sharedStrings.xml><?xml version="1.0" encoding="utf-8"?>
<sst xmlns="http://schemas.openxmlformats.org/spreadsheetml/2006/main" count="611" uniqueCount="311">
  <si>
    <t>#</t>
  </si>
  <si>
    <t>Sesasrulebeli samuSaoebi</t>
  </si>
  <si>
    <t>raodenoba</t>
  </si>
  <si>
    <t>saerTo Rirebuleba (lari)</t>
  </si>
  <si>
    <t>erTeuli</t>
  </si>
  <si>
    <t>jami</t>
  </si>
  <si>
    <t>qvejami Sesasrulebel samuSaoebze daricxvebis gareSe</t>
  </si>
  <si>
    <t>dajameba daricxvebiT</t>
  </si>
  <si>
    <t>cali</t>
  </si>
  <si>
    <t>xelfasi</t>
  </si>
  <si>
    <t>mogeba</t>
  </si>
  <si>
    <t>gauTvaliswinebeli</t>
  </si>
  <si>
    <t xml:space="preserve">dRg </t>
  </si>
  <si>
    <t xml:space="preserve">mogeba </t>
  </si>
  <si>
    <t>dasaxeleba</t>
  </si>
  <si>
    <t>masalebi</t>
  </si>
  <si>
    <t>transportireba</t>
  </si>
  <si>
    <t>zednadebi</t>
  </si>
  <si>
    <t>Sesasrulebuli samuSaoebis jamuri uwyisi</t>
  </si>
  <si>
    <t>I</t>
  </si>
  <si>
    <t>montaJis (xelfasi) fasi (lari)</t>
  </si>
  <si>
    <t>samSeneblo masalis fasi (lari)</t>
  </si>
  <si>
    <t>sul jami (lari)</t>
  </si>
  <si>
    <t>masalis transportirebis xarji</t>
  </si>
  <si>
    <t xml:space="preserve">zednadebi xarji </t>
  </si>
  <si>
    <t>gauTvaliswinebeli xarji</t>
  </si>
  <si>
    <t>ganz.
erTeuli</t>
  </si>
  <si>
    <t>grZ.m</t>
  </si>
  <si>
    <r>
      <t>m</t>
    </r>
    <r>
      <rPr>
        <vertAlign val="superscript"/>
        <sz val="10"/>
        <color indexed="8"/>
        <rFont val="Avaza"/>
        <family val="2"/>
      </rPr>
      <t>3</t>
    </r>
  </si>
  <si>
    <r>
      <t>m</t>
    </r>
    <r>
      <rPr>
        <vertAlign val="superscript"/>
        <sz val="10"/>
        <color indexed="8"/>
        <rFont val="Avaza"/>
        <family val="2"/>
      </rPr>
      <t>2</t>
    </r>
  </si>
  <si>
    <r>
      <t>m</t>
    </r>
    <r>
      <rPr>
        <vertAlign val="superscript"/>
        <sz val="10"/>
        <rFont val="Avaza"/>
        <family val="2"/>
      </rPr>
      <t>2</t>
    </r>
  </si>
  <si>
    <r>
      <rPr>
        <sz val="10"/>
        <color indexed="8"/>
        <rFont val="Avaza"/>
        <family val="2"/>
      </rPr>
      <t>m</t>
    </r>
    <r>
      <rPr>
        <vertAlign val="superscript"/>
        <sz val="10"/>
        <color indexed="8"/>
        <rFont val="Avaza"/>
        <family val="2"/>
      </rPr>
      <t>2</t>
    </r>
  </si>
  <si>
    <t xml:space="preserve">Semsrulebeli: </t>
  </si>
  <si>
    <t>said. kodi:</t>
  </si>
  <si>
    <t>TariRi:</t>
  </si>
  <si>
    <t xml:space="preserve">direqtori: </t>
  </si>
  <si>
    <t>saremonto-sarekonstruqcio samuSaoebi (1-1)</t>
  </si>
  <si>
    <t>specifikacia (miuTiTeT SesaZeni masalis brendi da sxva detalebi)</t>
  </si>
  <si>
    <t>Tibisi</t>
  </si>
  <si>
    <t>TabaSirmuyaos tixrebis mowyoba folgiani minabambis CadebiT</t>
  </si>
  <si>
    <t>nestgamZle TabaSirmuyaos tixrebis mowyoba folgiani minabambis CadebiT</t>
  </si>
  <si>
    <t>kedlebis mopirkeTeba nestgamZle TabaSirmuyaos filebiT</t>
  </si>
  <si>
    <t>TabaSirmuyaos filebis SefiTxvna</t>
  </si>
  <si>
    <t>TabaSirmuyaos filebis SeRebva 2- jer</t>
  </si>
  <si>
    <t>iatakis mosworeba webo cementis xsnariT laminatis da rbili iatakis dasagebad</t>
  </si>
  <si>
    <t>iatakis mowyoba keramogranitis filebiT</t>
  </si>
  <si>
    <t>webo cementi keramogranitis dasagebad</t>
  </si>
  <si>
    <t>kibis ujredis mopirkeTeba keramogranitis filebiT</t>
  </si>
  <si>
    <t>webo cementi keramogranitis dasagebad kibis ujredSi</t>
  </si>
  <si>
    <t>rbili iatakis mowyoba</t>
  </si>
  <si>
    <t>laminirebuli iatakis mowyoba</t>
  </si>
  <si>
    <t>24 saaTian zonaSi fexsawmendis mowyoba (ix. naxazi)</t>
  </si>
  <si>
    <t>metlaxis plintusis mowyoba  7sm-ze</t>
  </si>
  <si>
    <t>liTonis karis mowyoba salaroSi, inkasaciis gadaTvlis oTaxSi da serverSi saketiT,saWvretiT SeRebviT. feri "tundra-60" ( serverSi naxvretebiT, ix. naxazi)</t>
  </si>
  <si>
    <t>salaroSi fulis gadamcemi xonCis mowyoba</t>
  </si>
  <si>
    <t>Sida fanjris rafebis mowyoba, sigane 30 sm</t>
  </si>
  <si>
    <t>garedan fanjris rafis mowyoba TunuqiT, sigane 30 sm</t>
  </si>
  <si>
    <t>armstrongis Sekiduli Weris mowyoba</t>
  </si>
  <si>
    <t>nestgamZle TabaSir-muyaos Weris mowyoba</t>
  </si>
  <si>
    <t>TabaSir-muyaos Werebis SefiTxvna</t>
  </si>
  <si>
    <t>fasadis daSxefva ( dabrizgva )</t>
  </si>
  <si>
    <t>farTis generaluri dasufTaveba (celofniT sanaTebis da kedlebis SefuTva, sarecxi da sawmendi saSualebiT iatakebis da vitraJebis dawmenda, mtvrisgan dasufTaveba, fasadis dasufTaveba)</t>
  </si>
  <si>
    <r>
      <t>TabaSir-muyaos Weris SeRebva orjer, feri TeTri ('</t>
    </r>
    <r>
      <rPr>
        <sz val="10"/>
        <rFont val="Cambria"/>
        <family val="1"/>
      </rPr>
      <t>"ral</t>
    </r>
    <r>
      <rPr>
        <sz val="10"/>
        <rFont val="Avaza"/>
        <family val="2"/>
      </rPr>
      <t xml:space="preserve"> 90-10")</t>
    </r>
  </si>
  <si>
    <t>plastmasis  laminirebuli plintusis mowyoba</t>
  </si>
  <si>
    <t>milkvadratis ( 2X50X50) karkasis mowyoba tixrebSi sixistisaTvis</t>
  </si>
  <si>
    <t>xis koWebis (70X70 reika) mowyoba, mdf-is karis sixistisaTvis da Taroebis simagrisTvis</t>
  </si>
  <si>
    <t>salaros win sivrcis gadamRobi nawrTobi 10 mm minis mowyoba,daburuli firis gakvriT, aluminis samagrebiT</t>
  </si>
  <si>
    <t>sivrcis gamyofi nawrTobi 10 mm  minis tixrisa da pompiani karis mowyoba, daburuli-gamWvirvale (rombebad) firis gakvriT ( ix. naxazi ) karis meqanizmi "dorma"</t>
  </si>
  <si>
    <r>
      <t xml:space="preserve">kibis ujredSi nawrTobi 10 mm-iani moajiris mowyoba </t>
    </r>
    <r>
      <rPr>
        <sz val="10"/>
        <rFont val="Arial"/>
        <family val="2"/>
      </rPr>
      <t>h</t>
    </r>
    <r>
      <rPr>
        <sz val="10"/>
        <rFont val="Avaza"/>
        <family val="2"/>
      </rPr>
      <t>=90sm aluminis saxeluriT da samagrebiT ix. naxazi</t>
    </r>
  </si>
  <si>
    <t>24 saaTian zonaSi bankomatebis tixris mowyoba  milkvadratze (50X50X2), ormagi 2 mm-ni liTonis furcliT. ( ix. naxazi )</t>
  </si>
  <si>
    <t>fasadis SeRebva fasadis saRebaviT 2-jer, feri (arsebul tonebSi)</t>
  </si>
  <si>
    <t>salaroSi milkvadrati( 3X1200X120)zRudaris mosawyobad</t>
  </si>
  <si>
    <t>liTonis konstruqciis da fasadis damcavi Jaluzebis SeRebva antikoroziuli saRebaviT</t>
  </si>
  <si>
    <t>svel wertilebSi da samzareuloSi kedlebis da tixrebis mopirkeTeba keramikuli filebiT webocementis xsanarze, keramograniTi SeTanxmdes arqiteqtorTan</t>
  </si>
  <si>
    <t>iatakis mowyoba metlaxis filebiT webo-cementis xsnarze, SeTanxmdes arqiteqtorTan</t>
  </si>
  <si>
    <t>m2</t>
  </si>
  <si>
    <t>sademontaJo pl. rafa</t>
  </si>
  <si>
    <t>sademontaJo Tunuqis rafa</t>
  </si>
  <si>
    <t>kibis safexurze arsebuli aluminis kuTxeebis demontaJi</t>
  </si>
  <si>
    <r>
      <t xml:space="preserve">aguris kedlebis mowyoba salarosTvis  </t>
    </r>
    <r>
      <rPr>
        <sz val="10"/>
        <rFont val="Cambria"/>
        <family val="1"/>
      </rPr>
      <t>b</t>
    </r>
    <r>
      <rPr>
        <sz val="10"/>
        <rFont val="Avaza"/>
        <family val="2"/>
      </rPr>
      <t>=12 sm.</t>
    </r>
  </si>
  <si>
    <t xml:space="preserve">kedlebis amoyvana wvrili sakedle blokiT b=20sm </t>
  </si>
  <si>
    <t>kedlebis  mopirkeTeba TabaSirmuyaos filebiT</t>
  </si>
  <si>
    <r>
      <t xml:space="preserve">iatakis aweva xis lagebze salaroS  xis masala 1.1 kb.m; xis koWi 8X10; ficari </t>
    </r>
    <r>
      <rPr>
        <sz val="10"/>
        <rFont val="Cambria"/>
        <family val="1"/>
      </rPr>
      <t>B</t>
    </r>
    <r>
      <rPr>
        <sz val="10"/>
        <rFont val="Avaza"/>
        <family val="2"/>
      </rPr>
      <t xml:space="preserve">=3sm; dapresili xis fila </t>
    </r>
    <r>
      <rPr>
        <sz val="10"/>
        <rFont val="Cambria"/>
        <family val="1"/>
      </rPr>
      <t>b</t>
    </r>
    <r>
      <rPr>
        <sz val="10"/>
        <rFont val="Avaza"/>
        <family val="2"/>
      </rPr>
      <t>=1.0 sm</t>
    </r>
  </si>
  <si>
    <r>
      <t>iatakis moWimva qviSa-cementis xsnariT</t>
    </r>
    <r>
      <rPr>
        <sz val="10"/>
        <rFont val="Cambria"/>
        <family val="1"/>
      </rPr>
      <t xml:space="preserve"> b</t>
    </r>
    <r>
      <rPr>
        <sz val="10"/>
        <rFont val="Avaza"/>
        <family val="2"/>
      </rPr>
      <t>=7 sm</t>
    </r>
  </si>
  <si>
    <r>
      <t>mdf-is plintusis mowyoba, TeTri feri (</t>
    </r>
    <r>
      <rPr>
        <sz val="10"/>
        <rFont val="Calibri"/>
        <family val="2"/>
      </rPr>
      <t>GURA</t>
    </r>
    <r>
      <rPr>
        <sz val="10"/>
        <rFont val="Avaza"/>
        <family val="2"/>
      </rPr>
      <t xml:space="preserve">-60) </t>
    </r>
  </si>
  <si>
    <t>iatakis mowyoba keramikuli filebiT webo-cementis xsnarze, verandaze arsebulis msagavsiT</t>
  </si>
  <si>
    <t>asfaltis fenis mowyoba troruarze b=10 sm</t>
  </si>
  <si>
    <t>salaroSi qviSacementis moWimvaSi liTonis badis Cadeba d=14 biji 200X200</t>
  </si>
  <si>
    <t>gare kibeze aluminis kuTxeebis mowyoba 2X2 maRali xaris silikinis weboze</t>
  </si>
  <si>
    <r>
      <t xml:space="preserve">armirebuli Taros  mowyoba salaroSi, betoni - 0.6 kb.m; armatura - </t>
    </r>
    <r>
      <rPr>
        <sz val="10"/>
        <rFont val="Cambria"/>
        <family val="1"/>
      </rPr>
      <t>F</t>
    </r>
    <r>
      <rPr>
        <sz val="10"/>
        <rFont val="Avaza"/>
        <family val="2"/>
      </rPr>
      <t xml:space="preserve">12 </t>
    </r>
    <r>
      <rPr>
        <sz val="10"/>
        <rFont val="Cambria"/>
        <family val="1"/>
      </rPr>
      <t>AIII;</t>
    </r>
    <r>
      <rPr>
        <sz val="10"/>
        <rFont val="Avaza"/>
        <family val="2"/>
      </rPr>
      <t xml:space="preserve"> 80 kg</t>
    </r>
  </si>
  <si>
    <t>vitraJis mowyoba aluminis izoprofilis  CarCoze, minapaketi 6X12X6 mm  ix. naxazi</t>
  </si>
  <si>
    <t>salaroSi bronirebuli minis mowyoba  oTxi cali. ix. naxazi</t>
  </si>
  <si>
    <t>mdf-is karis mowyoba SeRebili " ral-9010"</t>
  </si>
  <si>
    <t xml:space="preserve">300 mikroniani damcavi firis gakvra </t>
  </si>
  <si>
    <r>
      <t xml:space="preserve">salaros ukana kedlis armireba, Semdgomi qviSa-cementis xsnariT SelesviT  armatura  d-16mm; biji 15X15, </t>
    </r>
    <r>
      <rPr>
        <sz val="10"/>
        <rFont val="Cambria"/>
        <family val="1"/>
      </rPr>
      <t>L</t>
    </r>
    <r>
      <rPr>
        <sz val="10"/>
        <rFont val="Avaza"/>
        <family val="2"/>
      </rPr>
      <t>=600 gr.m. wona 1100 kg. qviSa-cementis xsnari 1.8kb.m</t>
    </r>
  </si>
  <si>
    <t>gare kedlebis daTvuneba qvabambiT b=5sm</t>
  </si>
  <si>
    <t>ordoniani TabaSir-muyaos Weris mowyoba,, Sesulia kobis Ziric</t>
  </si>
  <si>
    <t>verandis qveS akvapanelis filiT Sekiduli Weris mowyoba</t>
  </si>
  <si>
    <t>akvapanelis Werebis SefiTxvna SeRebva safasade masalebiT</t>
  </si>
  <si>
    <t>fasdze arsebuli dazianebuli alukabondis aRdgena</t>
  </si>
  <si>
    <t xml:space="preserve">daburuli TeTriferis firis gakvra </t>
  </si>
  <si>
    <t xml:space="preserve">daraji </t>
  </si>
  <si>
    <t>dRe</t>
  </si>
  <si>
    <t>ar ivseba</t>
  </si>
  <si>
    <t>Sesyidvebis  ganyofileba</t>
  </si>
  <si>
    <t>სადემონტაჟო სამუშაოები</t>
  </si>
  <si>
    <t>სამშენებლო-სარემონტო-მოსაპირკეთებელი სამუშაოები</t>
  </si>
  <si>
    <t>aluminis tixris da karis demontaJi</t>
  </si>
  <si>
    <t xml:space="preserve">TabaSirmuyaos tixris demontaJi </t>
  </si>
  <si>
    <t xml:space="preserve">pl. Sekiduli Weris demontaJi </t>
  </si>
  <si>
    <t>arsebuli, unitazebis  demontaJi milgayvanilobiT</t>
  </si>
  <si>
    <t>linoliumis  iatakis demontaJi</t>
  </si>
  <si>
    <t xml:space="preserve">keramogranitis da metlaxis iatakis demontaJi </t>
  </si>
  <si>
    <t xml:space="preserve">arsebuli qviSa-cementis xsnaris moWimvis demontaJi  b=7sm </t>
  </si>
  <si>
    <t>arsebuli  monoliTuri kibis da sinkaris demontaJi</t>
  </si>
  <si>
    <t>troruarze arsebuli asfaltis fenis demontaJi</t>
  </si>
  <si>
    <t>nagvis datvirTva avtoTviTmclelebze xeliT da gatana 30 km-Si</t>
  </si>
  <si>
    <t>nawrTobi 10 mm  minis karis mowyoba ( ix. naxazi ) karis meqanizmi "dorma"</t>
  </si>
  <si>
    <t>farTis dasufTaveba, samSeneblo narCenebis gatana, momzadeba avejis Semosatanad</t>
  </si>
  <si>
    <t>შესყიდვების განყოფილება</t>
  </si>
  <si>
    <t>სამუშაოების დასახელება</t>
  </si>
  <si>
    <t>მუშა პერსონალის რაოდენობა</t>
  </si>
  <si>
    <t xml:space="preserve">დღეების რაოდენობა </t>
  </si>
  <si>
    <t>დღეების რაოდენობა (1 უჯრა -----1დღე)</t>
  </si>
  <si>
    <t>სამშენებლო და სანტექნიკური სამუშაოები</t>
  </si>
  <si>
    <t>მოსაპირკეთებელი სამუშაოები</t>
  </si>
  <si>
    <t>ელექტროობა ქსელი</t>
  </si>
  <si>
    <t>ობიექტის გენერალური დასუფთავება</t>
  </si>
  <si>
    <t>კომპანიის დასახელება:</t>
  </si>
  <si>
    <t>ხელმოწერა ბეჭედი:</t>
  </si>
  <si>
    <t>moTxovnili sagarantio vada Sesrulebul samuSaoebze:</t>
  </si>
  <si>
    <t>ობიექტის დასახელება: მარნეულის ს/ც2</t>
  </si>
  <si>
    <t>arsebuli sakanalizacio da wyalagyvanilobis pl. milebis demontaJi</t>
  </si>
  <si>
    <t>kedlis Rebva 1 fena filialis masStabiT (avejis, signalizaciis,  kompiuterebis montaJis Semdgom)</t>
  </si>
  <si>
    <t xml:space="preserve">  filialebis qselis ganviTarebis proeqti</t>
  </si>
  <si>
    <t>damkveTi: ss "Tibisi banki"</t>
  </si>
  <si>
    <t>dRg</t>
  </si>
  <si>
    <t>#1-1</t>
  </si>
  <si>
    <t>saremonto-sarekonstruqcio samuSaoebi</t>
  </si>
  <si>
    <t>#1-2</t>
  </si>
  <si>
    <t>Sida santeqnikuri samuSaoebi</t>
  </si>
  <si>
    <t>#1-3</t>
  </si>
  <si>
    <t>el. teqnikuri da kompiuteruli qselebis mowyobis samuSaoebi</t>
  </si>
  <si>
    <r>
      <t xml:space="preserve">akreditirebuli eqspertis mier Sesrulebuli samuSaoebis moculobebis daTvla, Sualeduri  da saboloo forma#2-is eqspertiza, sul (3jer), daskvnis saxiT warmodgena. </t>
    </r>
    <r>
      <rPr>
        <b/>
        <sz val="10"/>
        <color indexed="60"/>
        <rFont val="Avaza"/>
        <family val="2"/>
      </rPr>
      <t>fasi miuTiTeT &gt;&gt;&gt;</t>
    </r>
  </si>
  <si>
    <t xml:space="preserve">Sesrulebis vada (kal. dRe)                                                 </t>
  </si>
  <si>
    <t>xelmowera da beWedi: --------------------------------</t>
  </si>
  <si>
    <t>saremonto</t>
  </si>
  <si>
    <t>avansi</t>
  </si>
  <si>
    <t>lari</t>
  </si>
  <si>
    <t>miuTiTeT saavanso Tanxis uzrunvelyofis forma (sabanki garantia, sadazRvevo garantia)</t>
  </si>
  <si>
    <r>
      <t xml:space="preserve">SeniSvna: </t>
    </r>
    <r>
      <rPr>
        <sz val="10"/>
        <color indexed="60"/>
        <rFont val="Avaza"/>
        <family val="2"/>
      </rPr>
      <t>10 000 larze meti avansis moTxovnis SemTxvevaSi predendenti valdebulia warmoadginos sabanko an sadazRvevo garantia. ar ganixileba ss "Tibisi banki"-s mier gacemuli sabanko da "Tibisi dazRvev"-is mier gacemuli sadazRvevo garantiebi.</t>
    </r>
  </si>
  <si>
    <t>el. teqnikuri da kompiuteruli qselebi</t>
  </si>
  <si>
    <t>obieqti: marneulis  s/c # 2</t>
  </si>
  <si>
    <t>misamarTi: q.marneuli, rusTavelis q. # 53</t>
  </si>
  <si>
    <t>sagarantio valdebuleba</t>
  </si>
  <si>
    <t>faruli  samuSaoebi</t>
  </si>
  <si>
    <t>saxuravis qveS gadaxurvis filis daTbuneba qvabambiT b=5sm</t>
  </si>
  <si>
    <t>5mm sisqis mavTulbade wertilovani SeduRebiT, dafaruli pvc-Ti</t>
  </si>
  <si>
    <t>werilovani saZirkvelis mowyoba 50X50X50sm. betono 0.9m3</t>
  </si>
  <si>
    <t>liTonis konstruqciis  SeRebva antikoroziuli saRebaviT orjer</t>
  </si>
  <si>
    <t>m3</t>
  </si>
  <si>
    <t>Sida santeqnikuri samuSaoebi (1-2)</t>
  </si>
  <si>
    <t>civi wyalmomarageba</t>
  </si>
  <si>
    <t>cxeli wyalmomarageba</t>
  </si>
  <si>
    <t>milebi polieTilenis  min/boWkovani  d-20</t>
  </si>
  <si>
    <t>milis SesafuTi kauCukis Tboizolacia</t>
  </si>
  <si>
    <t>fasonuri nawilebi</t>
  </si>
  <si>
    <t>samlkapi d-20</t>
  </si>
  <si>
    <t>samlkapi d-25</t>
  </si>
  <si>
    <t>samlkapi d-32</t>
  </si>
  <si>
    <t>burTuliani ventili d-20</t>
  </si>
  <si>
    <t>burTuliani ventili d-25</t>
  </si>
  <si>
    <t>arko ventili xelsawyosTan d-20</t>
  </si>
  <si>
    <t>quro d-20</t>
  </si>
  <si>
    <t>quro d-25</t>
  </si>
  <si>
    <t>gadamyvani d-25-20</t>
  </si>
  <si>
    <t>wyalarineba</t>
  </si>
  <si>
    <t>milebi polieTilenis kanalizaciis  d-100</t>
  </si>
  <si>
    <t>gr.m</t>
  </si>
  <si>
    <t>milebi polieTilenis kanalizaciis  d-50</t>
  </si>
  <si>
    <t>gadamyvani  d-100X50</t>
  </si>
  <si>
    <t xml:space="preserve">ukusarqveli samzareuloSi d-50  </t>
  </si>
  <si>
    <t>unitazi Camrecxi avziT</t>
  </si>
  <si>
    <t>komp</t>
  </si>
  <si>
    <t>pirsabani wylis SemreviT</t>
  </si>
  <si>
    <t>gamwmendi d-100</t>
  </si>
  <si>
    <t>trapi d-50 (tipi dazustdes adgilze)</t>
  </si>
  <si>
    <t>II</t>
  </si>
  <si>
    <r>
      <t xml:space="preserve">milebi polieTilenis </t>
    </r>
    <r>
      <rPr>
        <sz val="8"/>
        <rFont val="Cambria"/>
        <family val="1"/>
      </rPr>
      <t>SDR11 PN 16</t>
    </r>
    <r>
      <rPr>
        <sz val="8"/>
        <rFont val="Avaza"/>
        <family val="2"/>
      </rPr>
      <t xml:space="preserve">  d-20</t>
    </r>
  </si>
  <si>
    <r>
      <t>muxli polieTilenis  d-20  90</t>
    </r>
    <r>
      <rPr>
        <vertAlign val="superscript"/>
        <sz val="8"/>
        <rFont val="Avaza"/>
        <family val="2"/>
      </rPr>
      <t>0</t>
    </r>
  </si>
  <si>
    <r>
      <t>muxli polieTilenis  d-25  90</t>
    </r>
    <r>
      <rPr>
        <vertAlign val="superscript"/>
        <sz val="8"/>
        <rFont val="Avaza"/>
        <family val="2"/>
      </rPr>
      <t>0</t>
    </r>
  </si>
  <si>
    <r>
      <t xml:space="preserve">gadamyvani </t>
    </r>
    <r>
      <rPr>
        <sz val="8"/>
        <rFont val="Cambria"/>
        <family val="1"/>
      </rPr>
      <t>POL</t>
    </r>
    <r>
      <rPr>
        <sz val="8"/>
        <rFont val="Avaza"/>
        <family val="2"/>
      </rPr>
      <t>/met (xelsawyosTan)  d-20</t>
    </r>
  </si>
  <si>
    <r>
      <t xml:space="preserve">wyalgamacxelebeli </t>
    </r>
    <r>
      <rPr>
        <sz val="8"/>
        <rFont val="Cambria"/>
        <family val="1"/>
      </rPr>
      <t>TERMEX    V</t>
    </r>
    <r>
      <rPr>
        <sz val="8"/>
        <rFont val="Avaza"/>
        <family val="2"/>
      </rPr>
      <t>=50</t>
    </r>
    <r>
      <rPr>
        <sz val="8"/>
        <rFont val="Cambria"/>
        <family val="1"/>
      </rPr>
      <t xml:space="preserve">L  </t>
    </r>
    <r>
      <rPr>
        <sz val="8"/>
        <rFont val="Avaza"/>
        <family val="2"/>
      </rPr>
      <t xml:space="preserve"> samontaJo kompleqti</t>
    </r>
  </si>
  <si>
    <r>
      <t xml:space="preserve">wyalgamacxelebeli </t>
    </r>
    <r>
      <rPr>
        <sz val="8"/>
        <rFont val="Cambria"/>
        <family val="1"/>
      </rPr>
      <t>TERMEX    V</t>
    </r>
    <r>
      <rPr>
        <sz val="8"/>
        <rFont val="Avaza"/>
        <family val="2"/>
      </rPr>
      <t>=100</t>
    </r>
    <r>
      <rPr>
        <sz val="8"/>
        <rFont val="Cambria"/>
        <family val="1"/>
      </rPr>
      <t xml:space="preserve">L  </t>
    </r>
    <r>
      <rPr>
        <sz val="8"/>
        <rFont val="Avaza"/>
        <family val="2"/>
      </rPr>
      <t xml:space="preserve"> samontaJo kompleqti</t>
    </r>
  </si>
  <si>
    <r>
      <t>samkapi d-100X100X100 d-75</t>
    </r>
    <r>
      <rPr>
        <vertAlign val="superscript"/>
        <sz val="8"/>
        <rFont val="Avaza"/>
        <family val="2"/>
      </rPr>
      <t>0</t>
    </r>
  </si>
  <si>
    <r>
      <t>samkapi d-100X50X100 d-90</t>
    </r>
    <r>
      <rPr>
        <vertAlign val="superscript"/>
        <sz val="8"/>
        <rFont val="Avaza"/>
        <family val="2"/>
      </rPr>
      <t>0</t>
    </r>
  </si>
  <si>
    <r>
      <t>muxli d-100  d-90</t>
    </r>
    <r>
      <rPr>
        <vertAlign val="superscript"/>
        <sz val="8"/>
        <rFont val="Avaza"/>
        <family val="2"/>
      </rPr>
      <t>0</t>
    </r>
  </si>
  <si>
    <r>
      <t>muxli d-100  d-75</t>
    </r>
    <r>
      <rPr>
        <vertAlign val="superscript"/>
        <sz val="8"/>
        <rFont val="Avaza"/>
        <family val="2"/>
      </rPr>
      <t>0</t>
    </r>
  </si>
  <si>
    <r>
      <t>samkapi d-50X50X50 d-90</t>
    </r>
    <r>
      <rPr>
        <vertAlign val="superscript"/>
        <sz val="8"/>
        <rFont val="Avaza"/>
        <family val="2"/>
      </rPr>
      <t>0</t>
    </r>
  </si>
  <si>
    <r>
      <t>muxli d-50  d-90</t>
    </r>
    <r>
      <rPr>
        <vertAlign val="superscript"/>
        <sz val="8"/>
        <rFont val="Avaza"/>
        <family val="2"/>
      </rPr>
      <t>0</t>
    </r>
  </si>
  <si>
    <r>
      <t xml:space="preserve">milebi polieTilenis </t>
    </r>
    <r>
      <rPr>
        <sz val="8"/>
        <rFont val="Cambria"/>
        <family val="1"/>
      </rPr>
      <t>SDR11 PN 16</t>
    </r>
    <r>
      <rPr>
        <sz val="8"/>
        <rFont val="Avaza"/>
        <family val="2"/>
      </rPr>
      <t xml:space="preserve">  d-25</t>
    </r>
  </si>
  <si>
    <t>ganz. erT.</t>
  </si>
  <si>
    <t>masalis fasi (lari)</t>
  </si>
  <si>
    <t>sul</t>
  </si>
  <si>
    <t>Sida el. teqnikuri samuSaoebi</t>
  </si>
  <si>
    <t>mTavari gamanawilebeli liTonis karada samfaza avt. amomrT.  0.4kv   (600X500X300) mm</t>
  </si>
  <si>
    <t>samfaza avtomaturi amomrTveli  63a,380v  "legrandi"</t>
  </si>
  <si>
    <t>erTfaza avtomaturi amomrTveli 25a,220v  dif. dacviT "legrandi"</t>
  </si>
  <si>
    <t>erTfaza avtomaturi amomrTveli 25a,220v  "legrandi"</t>
  </si>
  <si>
    <t>erTfaza avtomaturi amomrTveli 16a,220v  "legrandi"</t>
  </si>
  <si>
    <t>spilenZis ZarRviani kabeli  0.4kv. kveT: (5X16)mm kv</t>
  </si>
  <si>
    <t>spilenZis ZarRviani kabeli  0.22kv. kveT: (3X4)mm kv</t>
  </si>
  <si>
    <t>spilenZis ZarRviani kabeli   kveT: (3X2.5)mm kv 0.22kv</t>
  </si>
  <si>
    <t>spilenZis ZarRviani kabeli  kveT: (3X1.5)mm kv  0.22kv</t>
  </si>
  <si>
    <t>c</t>
  </si>
  <si>
    <t>komp.</t>
  </si>
  <si>
    <t>Stefseluri rozeti damiwebis kontaqtiT,  Ria day. 10a, 230v</t>
  </si>
  <si>
    <t>Stefseluri rozeti damiwebis kontaqtiT,  daxuruli day. 10a, 230v</t>
  </si>
  <si>
    <t>amomrTveli erT  klaviSiani,  6a  220v  klaviSebi, CarCo sakomutacio mowyobiloba</t>
  </si>
  <si>
    <t>amomrTveli or  klaviSiani,  10a  220v  klaviSebi, CarCo sakomutacio mowyobiloba</t>
  </si>
  <si>
    <t>gamanawilebeli kolofi  momWerebis rigiT 2.5mmkv</t>
  </si>
  <si>
    <t>TabaSir-muyaos kedelSi Casayenebeli kolofebi CamrTvelebisTvis da Stefseluri rozetebisTvis</t>
  </si>
  <si>
    <t xml:space="preserve">plastmasis gofrirebuli mili  d=50mm  </t>
  </si>
  <si>
    <t xml:space="preserve">plastmasis gofrirebuli mili  d=25mm  </t>
  </si>
  <si>
    <r>
      <t xml:space="preserve">anoduri liTonis sakabelo xonCa </t>
    </r>
    <r>
      <rPr>
        <sz val="9"/>
        <rFont val="Cambria"/>
        <family val="1"/>
      </rPr>
      <t>b</t>
    </r>
    <r>
      <rPr>
        <sz val="9"/>
        <rFont val="Avaza"/>
        <family val="2"/>
      </rPr>
      <t>=300mm muxlebiT da samagri aqsesuarebiT,  TiTo sarTulze or sigrZeze</t>
    </r>
  </si>
  <si>
    <t>sakabelo samagri abzindi  25 sm</t>
  </si>
  <si>
    <t>SeEkvra</t>
  </si>
  <si>
    <t>magidaze samagri Stefselebis  3  budiani CarCo,  gaTvaliswinebulia 1c, internetisTvis</t>
  </si>
  <si>
    <t>plastmasis sakabelo arxi (60X25)mm</t>
  </si>
  <si>
    <t>dubeli sakabelo arxis samagrad  d=35mm</t>
  </si>
  <si>
    <r>
      <t xml:space="preserve">foladis galvanizirebuli glinula </t>
    </r>
    <r>
      <rPr>
        <sz val="9"/>
        <rFont val="Cambria"/>
        <family val="1"/>
      </rPr>
      <t>D</t>
    </r>
    <r>
      <rPr>
        <sz val="9"/>
        <rFont val="Avaza"/>
        <family val="2"/>
      </rPr>
      <t xml:space="preserve">=16  </t>
    </r>
    <r>
      <rPr>
        <sz val="9"/>
        <rFont val="Cambria"/>
        <family val="1"/>
      </rPr>
      <t>L</t>
    </r>
    <r>
      <rPr>
        <sz val="9"/>
        <rFont val="Avaza"/>
        <family val="2"/>
      </rPr>
      <t>=3.0 m, damiwebisTvis</t>
    </r>
  </si>
  <si>
    <t>zolovani foladi  (4X40)mm,  damiwebisTvis</t>
  </si>
  <si>
    <t>spilenZis SiSveli sadeni kveT. 16mmkv,  damiwebisTvis</t>
  </si>
  <si>
    <t>gasasvlelis maniSnebeli manaTobeli abrebi integrirebuli akumuliatoriT</t>
  </si>
  <si>
    <t>internet qselebis mowyoba</t>
  </si>
  <si>
    <r>
      <t xml:space="preserve">cat5e Ftp  patch panel  </t>
    </r>
    <r>
      <rPr>
        <sz val="9"/>
        <rFont val="Avaza"/>
        <family val="2"/>
      </rPr>
      <t>24 wveriani</t>
    </r>
  </si>
  <si>
    <r>
      <t xml:space="preserve">kabeli  </t>
    </r>
    <r>
      <rPr>
        <sz val="9"/>
        <rFont val="Cambria"/>
        <family val="1"/>
      </rPr>
      <t>FTP cat5e</t>
    </r>
  </si>
  <si>
    <t>grZ</t>
  </si>
  <si>
    <r>
      <t xml:space="preserve">komp. rozeti ormagi (paneliT soketiT </t>
    </r>
    <r>
      <rPr>
        <sz val="9"/>
        <rFont val="Cambria"/>
        <family val="1"/>
      </rPr>
      <t xml:space="preserve">RJ </t>
    </r>
    <r>
      <rPr>
        <sz val="9"/>
        <rFont val="Avaza"/>
        <family val="2"/>
      </rPr>
      <t>45 da CarCoTi), Ria dayenebisTvis, kompleqti</t>
    </r>
  </si>
  <si>
    <r>
      <t xml:space="preserve">komp. rozeti erTmagi (paneliT soketiT </t>
    </r>
    <r>
      <rPr>
        <sz val="9"/>
        <rFont val="Cambria"/>
        <family val="1"/>
      </rPr>
      <t xml:space="preserve">RJ </t>
    </r>
    <r>
      <rPr>
        <sz val="9"/>
        <rFont val="Avaza"/>
        <family val="2"/>
      </rPr>
      <t>45 da CarCoTi),  Ria dayenebisTvis, kompleqti</t>
    </r>
  </si>
  <si>
    <r>
      <t xml:space="preserve">komp. rozeti ormagi (paneliT soketiT </t>
    </r>
    <r>
      <rPr>
        <sz val="9"/>
        <rFont val="Cambria"/>
        <family val="1"/>
      </rPr>
      <t xml:space="preserve">RJ </t>
    </r>
    <r>
      <rPr>
        <sz val="9"/>
        <rFont val="Avaza"/>
        <family val="2"/>
      </rPr>
      <t>45 da CarCoTi), kedelSi samontaJo, kompleqti</t>
    </r>
  </si>
  <si>
    <r>
      <t xml:space="preserve">komp. rozeti erTmagi (paneliT soketiT </t>
    </r>
    <r>
      <rPr>
        <sz val="9"/>
        <rFont val="Cambria"/>
        <family val="1"/>
      </rPr>
      <t xml:space="preserve">RJ </t>
    </r>
    <r>
      <rPr>
        <sz val="9"/>
        <rFont val="Avaza"/>
        <family val="2"/>
      </rPr>
      <t>45 da CarCoTi),  kedelSi samontaJo, kompleqti</t>
    </r>
  </si>
  <si>
    <r>
      <t>2</t>
    </r>
    <r>
      <rPr>
        <sz val="9"/>
        <rFont val="Cambria"/>
        <family val="1"/>
      </rPr>
      <t>U</t>
    </r>
    <r>
      <rPr>
        <sz val="9"/>
        <rFont val="Avaza"/>
        <family val="2"/>
      </rPr>
      <t xml:space="preserve"> horizontaluri kabelis mimmarTveli rekisTvis</t>
    </r>
  </si>
  <si>
    <r>
      <t>sakomunikacio karada  42</t>
    </r>
    <r>
      <rPr>
        <sz val="9"/>
        <rFont val="Cambria"/>
        <family val="1"/>
      </rPr>
      <t>U</t>
    </r>
    <r>
      <rPr>
        <sz val="9"/>
        <rFont val="Avaza"/>
        <family val="2"/>
      </rPr>
      <t xml:space="preserve"> 800*1000</t>
    </r>
  </si>
  <si>
    <r>
      <t xml:space="preserve">rekSi dasamontaJebeli 6 CamrTveliani kvebis damagrZelebeli </t>
    </r>
    <r>
      <rPr>
        <sz val="9"/>
        <rFont val="Cambria"/>
        <family val="1"/>
      </rPr>
      <t>PDU</t>
    </r>
  </si>
  <si>
    <t>plasmasis unagiriani lursmani</t>
  </si>
  <si>
    <r>
      <t xml:space="preserve">plasmasis xamuTi  180X4.5 </t>
    </r>
    <r>
      <rPr>
        <sz val="9"/>
        <color indexed="8"/>
        <rFont val="Cambria"/>
        <family val="1"/>
      </rPr>
      <t>mm</t>
    </r>
  </si>
  <si>
    <r>
      <t xml:space="preserve">paC kordi </t>
    </r>
    <r>
      <rPr>
        <sz val="9"/>
        <color indexed="8"/>
        <rFont val="Tahoma"/>
        <family val="2"/>
      </rPr>
      <t>FTP Cat5e Patch Cord -</t>
    </r>
    <r>
      <rPr>
        <sz val="9"/>
        <color indexed="8"/>
        <rFont val="Avaza"/>
        <family val="2"/>
      </rPr>
      <t xml:space="preserve"> 1 gr.m</t>
    </r>
  </si>
  <si>
    <r>
      <t xml:space="preserve">paC kordi </t>
    </r>
    <r>
      <rPr>
        <sz val="9"/>
        <color indexed="8"/>
        <rFont val="Tahoma"/>
        <family val="2"/>
      </rPr>
      <t>FTP Cat5e Patch Cord -</t>
    </r>
    <r>
      <rPr>
        <sz val="9"/>
        <color indexed="8"/>
        <rFont val="Avaza"/>
        <family val="2"/>
      </rPr>
      <t xml:space="preserve"> 3 gr.m</t>
    </r>
  </si>
  <si>
    <t>iatakis samontaJo kolofi  4 -i  aparatisTvis</t>
  </si>
  <si>
    <t>plastmasis kabelis samagri 25mm</t>
  </si>
  <si>
    <t>plast. gofrirebuli ormagi mili d-25</t>
  </si>
  <si>
    <t>plastmasis sakabelo korobi 80X40</t>
  </si>
  <si>
    <t>plast. gofrirebuli ormagi mili d-50</t>
  </si>
  <si>
    <t>IV</t>
  </si>
  <si>
    <t xml:space="preserve">masalis transportirebis xarjebi </t>
  </si>
  <si>
    <t xml:space="preserve">zednadebi xarjebi </t>
  </si>
  <si>
    <t>gauTvaliswinebeli xarjebi</t>
  </si>
  <si>
    <t>el. teqnikuri da kompiuteruli qselebis mowyobis samuSaoebi (1-3)</t>
  </si>
  <si>
    <t>pirsabanTan sarkis mowyoba 80*70</t>
  </si>
  <si>
    <t>salaroSi fulis gadamcemi patara xonCis mowyoba</t>
  </si>
  <si>
    <t>liTonis kvadratuli mili 80X80X3 sageneratorosTvis</t>
  </si>
  <si>
    <t>liTonis kvadratuli mili 60X60X3 sageneratorosTvis</t>
  </si>
  <si>
    <t>msubuqi karis mowyoba liTonis kvadratuli milis 50X50X2.5 CarCoTi sageneratorosTvis, anjamebiT, saketiT.</t>
  </si>
  <si>
    <t>spilenZis ZarRviani kabeli  0.4kv. kveT: (5X25)mm kv</t>
  </si>
  <si>
    <r>
      <t xml:space="preserve">"armstrongi"-s tipis </t>
    </r>
    <r>
      <rPr>
        <sz val="9"/>
        <rFont val="Cambria"/>
        <family val="1"/>
      </rPr>
      <t xml:space="preserve">LED </t>
    </r>
    <r>
      <rPr>
        <sz val="9"/>
        <rFont val="Avaza"/>
        <family val="2"/>
      </rPr>
      <t xml:space="preserve">sanaTi diodebiT,simZ. (1X40) vt, 220v, </t>
    </r>
    <r>
      <rPr>
        <sz val="9"/>
        <rFont val="Cambria"/>
        <family val="1"/>
      </rPr>
      <t xml:space="preserve"> IP</t>
    </r>
    <r>
      <rPr>
        <sz val="9"/>
        <rFont val="Avaza"/>
        <family val="2"/>
      </rPr>
      <t xml:space="preserve"> 31 dacviT, erTiani paneliT</t>
    </r>
  </si>
  <si>
    <r>
      <rPr>
        <sz val="9"/>
        <rFont val="Cambria"/>
        <family val="1"/>
      </rPr>
      <t>LED</t>
    </r>
    <r>
      <rPr>
        <sz val="9"/>
        <rFont val="Avaza"/>
        <family val="2"/>
      </rPr>
      <t xml:space="preserve"> sanaTi diodebiT joxis tipis simZ. (1X18) vt. 220v.   IP 31 dacviT</t>
    </r>
  </si>
  <si>
    <t>magidaze samagri Stefselebis  5  budiani CarCo,  gaTvaliswinebulia 1c, internetisTvis</t>
  </si>
  <si>
    <t>samfaza avtomaturi amomrTveli  200a,380v  "legrandi"</t>
  </si>
  <si>
    <t>samfaza avtomaturi amomrTveli  50a,380v  "legrandi"</t>
  </si>
  <si>
    <t>samfaza avtomaturi amomrTveli  25a,380v  "legrandi"</t>
  </si>
  <si>
    <t>erTfaza avtomaturi amomrTveli 10a,220v  "legrandi"</t>
  </si>
  <si>
    <t>spilenZis ZarRviani kabeli 0.4kv. kvet. (3X96+1X50)mm kv</t>
  </si>
  <si>
    <t>spilenZis ZarRviani kabeli  0.22kv. kveT: (5X4)mm kv</t>
  </si>
  <si>
    <r>
      <rPr>
        <sz val="9"/>
        <rFont val="Cambria"/>
        <family val="1"/>
      </rPr>
      <t>LED</t>
    </r>
    <r>
      <rPr>
        <sz val="9"/>
        <rFont val="Avaza"/>
        <family val="2"/>
      </rPr>
      <t xml:space="preserve"> sanaTi  diodebiT 18 vt,  220v, Sekidul WerSi Cafluli (18sm)  </t>
    </r>
  </si>
  <si>
    <t>fotoelementi 24 saaTiani zonisTvis (kompleqtSi magnituri gamSvebiT)</t>
  </si>
  <si>
    <r>
      <t>gamanawilebeli karada saketiT</t>
    </r>
    <r>
      <rPr>
        <sz val="9"/>
        <rFont val="Calibri"/>
        <family val="2"/>
      </rPr>
      <t xml:space="preserve"> IP44</t>
    </r>
    <r>
      <rPr>
        <sz val="9"/>
        <rFont val="Avaza"/>
        <family val="2"/>
      </rPr>
      <t xml:space="preserve"> dacviT avt.  amomrT.  24  mod. </t>
    </r>
  </si>
  <si>
    <t>armatura  Ø6 A I  rkinabetonis monoliTuri kibis da gadaxurvis filis mosawyobad, ix. naxazi</t>
  </si>
  <si>
    <t>armatura  Ø8 A I  rkinabetonis monoliTuri kibis da gadaxurvis filis mosawyobad, ix. naxazi</t>
  </si>
  <si>
    <t>armatura  Ø12 A III  rkinabetonis monoliTuri kibis da gadaxurvis filis mosawyobad, ix. naxazi</t>
  </si>
  <si>
    <t>armatura  Ø14 A III  rkinabetonis monoliTuri kibis da gadaxurvis filis mosawyobad, ix. naxazi</t>
  </si>
  <si>
    <t>armatura  Ø16 A III  rkinabetonis monoliTuri kibis da gadaxurvis filis mosawyobad, ix. naxazi</t>
  </si>
  <si>
    <t>armatura  Ø22 A III  rkinabetonis monoliTuri kibis da gadaxurvis filis mosawyobad, ix. naxazi</t>
  </si>
  <si>
    <t>armatura  Ø25 A III  rkinabetonis monoliTuri kibis da gadaxurvis filis mosawyobad, ix. naxazi</t>
  </si>
  <si>
    <r>
      <t xml:space="preserve">furceli </t>
    </r>
    <r>
      <rPr>
        <sz val="10"/>
        <color indexed="8"/>
        <rFont val="Arial"/>
        <family val="2"/>
      </rPr>
      <t xml:space="preserve">t=10 </t>
    </r>
    <r>
      <rPr>
        <sz val="10"/>
        <color indexed="8"/>
        <rFont val="Avaza"/>
        <family val="2"/>
      </rPr>
      <t>rkinabetonis monoliTuri kibis mosawyobad, ix. naxazi</t>
    </r>
  </si>
  <si>
    <r>
      <rPr>
        <sz val="10"/>
        <rFont val="Avaza"/>
        <family val="2"/>
      </rPr>
      <t>liTonis milkvadrati</t>
    </r>
    <r>
      <rPr>
        <sz val="10"/>
        <rFont val="Arial"/>
        <family val="2"/>
      </rPr>
      <t xml:space="preserve"> </t>
    </r>
    <r>
      <rPr>
        <sz val="10"/>
        <rFont val="Cambria"/>
        <family val="1"/>
      </rPr>
      <t>□</t>
    </r>
    <r>
      <rPr>
        <sz val="10"/>
        <rFont val="Arial"/>
        <family val="2"/>
      </rPr>
      <t xml:space="preserve">100x100x3  </t>
    </r>
    <r>
      <rPr>
        <sz val="10"/>
        <rFont val="Avaza"/>
        <family val="2"/>
      </rPr>
      <t>meore sarTulze mosamatebeli farTobis gadaxurvis mosawyobad, ix. naxazi</t>
    </r>
  </si>
  <si>
    <r>
      <t xml:space="preserve">Sveleri </t>
    </r>
    <r>
      <rPr>
        <sz val="10"/>
        <color indexed="8"/>
        <rFont val="Arial"/>
        <family val="2"/>
      </rPr>
      <t xml:space="preserve">n=16 </t>
    </r>
    <r>
      <rPr>
        <sz val="10"/>
        <color indexed="8"/>
        <rFont val="Avaza"/>
        <family val="2"/>
      </rPr>
      <t>rkinabetonis monoliTuri kibis mosawyobad, ix. naxazi</t>
    </r>
  </si>
  <si>
    <t>eleqtrodi</t>
  </si>
  <si>
    <r>
      <t xml:space="preserve">betoni. </t>
    </r>
    <r>
      <rPr>
        <sz val="10"/>
        <rFont val="Arial"/>
        <family val="2"/>
      </rPr>
      <t>B</t>
    </r>
    <r>
      <rPr>
        <sz val="10"/>
        <rFont val="Avaza"/>
        <family val="2"/>
      </rPr>
      <t xml:space="preserve"> 25  rkinabetonis monoliTuri kibis da gaduxurvis filis mosawyobad, ix. naxazi</t>
    </r>
  </si>
  <si>
    <t xml:space="preserve">generatoris namwvavis mosacileblad Senobis kedelze moTuTuebuli liTonis furcelis miliT d=100mm haersataris mowyoba samagrebiT, wyaldamcavi qudiT </t>
  </si>
  <si>
    <t>kg</t>
  </si>
  <si>
    <t>sul jami</t>
  </si>
  <si>
    <t>dor stopis mowyoba</t>
  </si>
  <si>
    <t>sacavis kedlebis da Weris SefiTxvna-SeRebva 2-jer</t>
  </si>
  <si>
    <t xml:space="preserve">fulsacavis SejavSnuli liTonis kari, gisosiT. damuSaveba SeRebva, feri "tundra-60" </t>
  </si>
  <si>
    <t>salaros kedlis armireba 2 mm-ni liTonis furcliT,milkvadratis (40X20X2) konstruqciaze</t>
  </si>
  <si>
    <t>fulsacavis konstruqciuli nawili</t>
  </si>
  <si>
    <t>armatura  Ø10 A III  ix. naxazi</t>
  </si>
  <si>
    <t>armatura  Ø12 A III  , ix. naxazi</t>
  </si>
  <si>
    <t>armatura  Ø18 A III   ix. naxazi</t>
  </si>
  <si>
    <t>armatura  Ø22 A III  , ix. naxazi</t>
  </si>
  <si>
    <r>
      <t xml:space="preserve">betoni. </t>
    </r>
    <r>
      <rPr>
        <sz val="10"/>
        <rFont val="Arial"/>
        <family val="2"/>
      </rPr>
      <t>B</t>
    </r>
    <r>
      <rPr>
        <sz val="10"/>
        <rFont val="Avaza"/>
        <family val="2"/>
      </rPr>
      <t xml:space="preserve"> 25  , ix. naxazi</t>
    </r>
  </si>
  <si>
    <t>betobis saqaCi stacionaluri pompis momsaxureba</t>
  </si>
  <si>
    <t>qanCi d=20mm</t>
  </si>
  <si>
    <r>
      <t xml:space="preserve">furceli </t>
    </r>
    <r>
      <rPr>
        <sz val="10"/>
        <color indexed="8"/>
        <rFont val="Arial"/>
        <family val="2"/>
      </rPr>
      <t xml:space="preserve">t=10 </t>
    </r>
    <r>
      <rPr>
        <sz val="10"/>
        <color indexed="8"/>
        <rFont val="Avaza"/>
        <family val="2"/>
      </rPr>
      <t xml:space="preserve"> ix. naxazi</t>
    </r>
  </si>
  <si>
    <r>
      <t xml:space="preserve">furceli </t>
    </r>
    <r>
      <rPr>
        <sz val="10"/>
        <color indexed="8"/>
        <rFont val="Arial"/>
        <family val="2"/>
      </rPr>
      <t xml:space="preserve">t=12 </t>
    </r>
    <r>
      <rPr>
        <sz val="10"/>
        <color indexed="8"/>
        <rFont val="Avaza"/>
        <family val="2"/>
      </rPr>
      <t xml:space="preserve"> ix. naxazi</t>
    </r>
  </si>
  <si>
    <r>
      <rPr>
        <sz val="10"/>
        <rFont val="Avaza"/>
        <family val="2"/>
      </rPr>
      <t>liTonis milkvadrati</t>
    </r>
    <r>
      <rPr>
        <sz val="10"/>
        <rFont val="Arial"/>
        <family val="2"/>
      </rPr>
      <t xml:space="preserve"> </t>
    </r>
    <r>
      <rPr>
        <sz val="10"/>
        <rFont val="Cambria"/>
        <family val="1"/>
      </rPr>
      <t>□2</t>
    </r>
    <r>
      <rPr>
        <sz val="10"/>
        <rFont val="Arial"/>
        <family val="2"/>
      </rPr>
      <t xml:space="preserve">00x200x5 </t>
    </r>
  </si>
  <si>
    <r>
      <t xml:space="preserve">ortesebri liTonis koWi </t>
    </r>
    <r>
      <rPr>
        <sz val="10"/>
        <color indexed="8"/>
        <rFont val="Arial"/>
        <family val="2"/>
      </rPr>
      <t xml:space="preserve">n=20 </t>
    </r>
    <r>
      <rPr>
        <sz val="10"/>
        <color indexed="8"/>
        <rFont val="Avaza"/>
        <family val="2"/>
      </rPr>
      <t xml:space="preserve"> ix. naxazi</t>
    </r>
  </si>
  <si>
    <r>
      <rPr>
        <sz val="10"/>
        <rFont val="Avaza"/>
        <family val="2"/>
      </rPr>
      <t>liTonis kuTxovanai 80</t>
    </r>
    <r>
      <rPr>
        <sz val="10"/>
        <rFont val="Arial"/>
        <family val="2"/>
      </rPr>
      <t>x80x6</t>
    </r>
  </si>
  <si>
    <t>sayalibe masala, laminirenuli fanera, daxerxili xis koWi-ficari</t>
  </si>
  <si>
    <t xml:space="preserve">sasurveli vada 55 dRe, araumetes 60 dRisa        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</si>
</sst>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On&quot;;&quot;On&quot;;&quot;TBC&quot;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#,##0.0"/>
    <numFmt numFmtId="191" formatCode="0.0"/>
    <numFmt numFmtId="192" formatCode="#,##0.000"/>
    <numFmt numFmtId="193" formatCode="#,##0.0000"/>
    <numFmt numFmtId="194" formatCode="_-[$€-2]\ * #,##0.00_-;\-[$€-2]\ * #,##0.00_-;_-[$€-2]\ * &quot;-&quot;??_-;_-@_-"/>
    <numFmt numFmtId="195" formatCode="_([$€-2]\ * #,##0.00_);_([$€-2]\ * \(#,##0.00\);_([$€-2]\ * &quot;-&quot;??_);_(@_)"/>
    <numFmt numFmtId="196" formatCode="_-* #,##0.00_р_._-;\-* #,##0.00_р_._-;_-* &quot;-&quot;??_р_._-;_-@_-"/>
    <numFmt numFmtId="197" formatCode="[$-409]d\-mmm\-yyyy;@"/>
    <numFmt numFmtId="198" formatCode="0.00000"/>
    <numFmt numFmtId="199" formatCode="0.0000"/>
    <numFmt numFmtId="200" formatCode="0.000"/>
    <numFmt numFmtId="201" formatCode="0.00000000"/>
    <numFmt numFmtId="202" formatCode="0.0000000"/>
    <numFmt numFmtId="203" formatCode="0.000000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ChveuNusx"/>
      <family val="0"/>
    </font>
    <font>
      <sz val="10"/>
      <name val="Arial"/>
      <family val="2"/>
    </font>
    <font>
      <b/>
      <sz val="10"/>
      <name val="Avaza"/>
      <family val="2"/>
    </font>
    <font>
      <sz val="10"/>
      <name val="MS Sans Serif"/>
      <family val="2"/>
    </font>
    <font>
      <sz val="10"/>
      <name val="Avaza"/>
      <family val="2"/>
    </font>
    <font>
      <sz val="11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Avaza"/>
      <family val="2"/>
    </font>
    <font>
      <b/>
      <sz val="10"/>
      <color indexed="40"/>
      <name val="Avaza"/>
      <family val="2"/>
    </font>
    <font>
      <b/>
      <u val="single"/>
      <sz val="10"/>
      <name val="Avaza"/>
      <family val="2"/>
    </font>
    <font>
      <b/>
      <i/>
      <sz val="10"/>
      <name val="Avaza"/>
      <family val="2"/>
    </font>
    <font>
      <b/>
      <sz val="10"/>
      <color indexed="22"/>
      <name val="Avaza"/>
      <family val="2"/>
    </font>
    <font>
      <b/>
      <sz val="10"/>
      <color indexed="9"/>
      <name val="Avaza"/>
      <family val="2"/>
    </font>
    <font>
      <sz val="10"/>
      <color indexed="9"/>
      <name val="Avaza"/>
      <family val="2"/>
    </font>
    <font>
      <sz val="10"/>
      <name val="Cambria"/>
      <family val="1"/>
    </font>
    <font>
      <vertAlign val="superscript"/>
      <sz val="10"/>
      <color indexed="8"/>
      <name val="Avaza"/>
      <family val="2"/>
    </font>
    <font>
      <vertAlign val="superscript"/>
      <sz val="10"/>
      <name val="Avaz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name val="Calibri"/>
      <family val="2"/>
    </font>
    <font>
      <b/>
      <sz val="10"/>
      <color indexed="10"/>
      <name val="Avaza"/>
      <family val="2"/>
    </font>
    <font>
      <b/>
      <sz val="10"/>
      <color indexed="8"/>
      <name val="Avaza"/>
      <family val="2"/>
    </font>
    <font>
      <b/>
      <sz val="10"/>
      <color indexed="60"/>
      <name val="Avaza"/>
      <family val="2"/>
    </font>
    <font>
      <b/>
      <sz val="11"/>
      <color indexed="10"/>
      <name val="Avaza"/>
      <family val="2"/>
    </font>
    <font>
      <sz val="11"/>
      <color indexed="8"/>
      <name val="Avaza"/>
      <family val="2"/>
    </font>
    <font>
      <sz val="10"/>
      <color indexed="60"/>
      <name val="Avaza"/>
      <family val="2"/>
    </font>
    <font>
      <sz val="9"/>
      <name val="AcadNusx"/>
      <family val="0"/>
    </font>
    <font>
      <b/>
      <sz val="8"/>
      <color indexed="40"/>
      <name val="Avaza"/>
      <family val="2"/>
    </font>
    <font>
      <sz val="8"/>
      <name val="Avaza"/>
      <family val="2"/>
    </font>
    <font>
      <b/>
      <sz val="8"/>
      <name val="Avaza"/>
      <family val="2"/>
    </font>
    <font>
      <b/>
      <u val="single"/>
      <sz val="8"/>
      <name val="Avaza"/>
      <family val="2"/>
    </font>
    <font>
      <sz val="8"/>
      <name val="Tahoma"/>
      <family val="2"/>
    </font>
    <font>
      <sz val="8"/>
      <name val="Cambria"/>
      <family val="1"/>
    </font>
    <font>
      <vertAlign val="superscript"/>
      <sz val="8"/>
      <name val="Avaza"/>
      <family val="2"/>
    </font>
    <font>
      <b/>
      <i/>
      <sz val="8"/>
      <name val="Avaza"/>
      <family val="2"/>
    </font>
    <font>
      <b/>
      <sz val="8"/>
      <color indexed="9"/>
      <name val="Avaza"/>
      <family val="2"/>
    </font>
    <font>
      <b/>
      <sz val="8"/>
      <color indexed="22"/>
      <name val="Avaza"/>
      <family val="2"/>
    </font>
    <font>
      <sz val="8"/>
      <color indexed="9"/>
      <name val="Avaza"/>
      <family val="2"/>
    </font>
    <font>
      <b/>
      <sz val="8"/>
      <color indexed="10"/>
      <name val="Avaza"/>
      <family val="2"/>
    </font>
    <font>
      <b/>
      <sz val="11"/>
      <name val="Avaza"/>
      <family val="2"/>
    </font>
    <font>
      <sz val="12"/>
      <name val="Arial"/>
      <family val="2"/>
    </font>
    <font>
      <sz val="9"/>
      <name val="Avaza"/>
      <family val="2"/>
    </font>
    <font>
      <sz val="9"/>
      <name val="Cambria"/>
      <family val="1"/>
    </font>
    <font>
      <b/>
      <sz val="9"/>
      <name val="Avaza"/>
      <family val="2"/>
    </font>
    <font>
      <b/>
      <i/>
      <sz val="9"/>
      <name val="Avaza"/>
      <family val="2"/>
    </font>
    <font>
      <sz val="9"/>
      <color indexed="8"/>
      <name val="Avaza"/>
      <family val="2"/>
    </font>
    <font>
      <sz val="9"/>
      <color indexed="8"/>
      <name val="Cambria"/>
      <family val="1"/>
    </font>
    <font>
      <sz val="9"/>
      <color indexed="8"/>
      <name val="Tahoma"/>
      <family val="2"/>
    </font>
    <font>
      <b/>
      <sz val="9"/>
      <color indexed="9"/>
      <name val="Avaza"/>
      <family val="2"/>
    </font>
    <font>
      <b/>
      <sz val="9"/>
      <color indexed="22"/>
      <name val="Avaza"/>
      <family val="2"/>
    </font>
    <font>
      <sz val="9"/>
      <color indexed="9"/>
      <name val="Avaza"/>
      <family val="2"/>
    </font>
    <font>
      <b/>
      <sz val="9"/>
      <name val="AcadNusx"/>
      <family val="0"/>
    </font>
    <font>
      <sz val="9"/>
      <name val="Tahoma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Calibri"/>
      <family val="2"/>
    </font>
    <font>
      <b/>
      <sz val="8"/>
      <color indexed="18"/>
      <name val="Calibri"/>
      <family val="2"/>
    </font>
    <font>
      <b/>
      <sz val="11"/>
      <color indexed="18"/>
      <name val="Calibri"/>
      <family val="2"/>
    </font>
    <font>
      <b/>
      <sz val="10"/>
      <color indexed="62"/>
      <name val="Avaza"/>
      <family val="2"/>
    </font>
    <font>
      <b/>
      <sz val="11"/>
      <color indexed="62"/>
      <name val="Avaza"/>
      <family val="2"/>
    </font>
    <font>
      <b/>
      <sz val="11"/>
      <color indexed="56"/>
      <name val="Avaza"/>
      <family val="2"/>
    </font>
    <font>
      <b/>
      <sz val="10"/>
      <color indexed="12"/>
      <name val="Avaza"/>
      <family val="2"/>
    </font>
    <font>
      <b/>
      <sz val="10"/>
      <color indexed="56"/>
      <name val="Avaza"/>
      <family val="2"/>
    </font>
    <font>
      <b/>
      <sz val="8"/>
      <color indexed="8"/>
      <name val="Avaza"/>
      <family val="2"/>
    </font>
    <font>
      <b/>
      <sz val="11"/>
      <color indexed="8"/>
      <name val="Avaza"/>
      <family val="2"/>
    </font>
    <font>
      <b/>
      <sz val="9"/>
      <color indexed="8"/>
      <name val="Avaza"/>
      <family val="2"/>
    </font>
    <font>
      <b/>
      <sz val="9"/>
      <color indexed="10"/>
      <name val="Avaza"/>
      <family val="2"/>
    </font>
    <font>
      <sz val="11"/>
      <color indexed="56"/>
      <name val="Avaza"/>
      <family val="2"/>
    </font>
    <font>
      <b/>
      <sz val="10"/>
      <color indexed="8"/>
      <name val="Tahoma"/>
      <family val="2"/>
    </font>
    <font>
      <b/>
      <sz val="10"/>
      <color indexed="18"/>
      <name val="Avaz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Calibri"/>
      <family val="2"/>
    </font>
    <font>
      <b/>
      <sz val="8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0"/>
      <color theme="4"/>
      <name val="Avaza"/>
      <family val="2"/>
    </font>
    <font>
      <b/>
      <sz val="10"/>
      <color rgb="FFFF0000"/>
      <name val="Avaza"/>
      <family val="2"/>
    </font>
    <font>
      <b/>
      <sz val="11"/>
      <color rgb="FFFF0000"/>
      <name val="Avaza"/>
      <family val="2"/>
    </font>
    <font>
      <b/>
      <sz val="11"/>
      <color theme="3"/>
      <name val="Avaza"/>
      <family val="2"/>
    </font>
    <font>
      <b/>
      <sz val="10"/>
      <color theme="1"/>
      <name val="Avaza"/>
      <family val="2"/>
    </font>
    <font>
      <b/>
      <sz val="10"/>
      <color rgb="FF0000FF"/>
      <name val="Avaza"/>
      <family val="2"/>
    </font>
    <font>
      <b/>
      <sz val="10"/>
      <color theme="3"/>
      <name val="Avaza"/>
      <family val="2"/>
    </font>
    <font>
      <sz val="11"/>
      <color theme="3"/>
      <name val="Avaza"/>
      <family val="2"/>
    </font>
    <font>
      <b/>
      <sz val="10"/>
      <color rgb="FFC00000"/>
      <name val="Avaza"/>
      <family val="2"/>
    </font>
    <font>
      <b/>
      <sz val="11"/>
      <color theme="4"/>
      <name val="Avaza"/>
      <family val="2"/>
    </font>
    <font>
      <b/>
      <sz val="10"/>
      <color theme="1"/>
      <name val="Tahoma"/>
      <family val="2"/>
    </font>
    <font>
      <b/>
      <sz val="10"/>
      <color theme="3" tint="-0.24997000396251678"/>
      <name val="Avaza"/>
      <family val="2"/>
    </font>
    <font>
      <b/>
      <sz val="8"/>
      <color rgb="FFFF0000"/>
      <name val="Avaza"/>
      <family val="2"/>
    </font>
    <font>
      <b/>
      <sz val="8"/>
      <color theme="1"/>
      <name val="Avaza"/>
      <family val="2"/>
    </font>
    <font>
      <b/>
      <sz val="11"/>
      <color theme="1"/>
      <name val="Avaza"/>
      <family val="2"/>
    </font>
    <font>
      <sz val="9"/>
      <color theme="1"/>
      <name val="Avaza"/>
      <family val="2"/>
    </font>
    <font>
      <b/>
      <sz val="9"/>
      <color theme="1"/>
      <name val="Avaza"/>
      <family val="2"/>
    </font>
    <font>
      <b/>
      <sz val="9"/>
      <color rgb="FFFF0000"/>
      <name val="Avaz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>
        <color indexed="40"/>
      </bottom>
    </border>
    <border>
      <left/>
      <right/>
      <top style="medium"/>
      <bottom style="thin">
        <color indexed="40"/>
      </bottom>
    </border>
    <border>
      <left/>
      <right style="medium"/>
      <top style="medium"/>
      <bottom style="thin">
        <color indexed="40"/>
      </bottom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>
        <color indexed="40"/>
      </bottom>
    </border>
    <border>
      <left style="thin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10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582"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2" fillId="0" borderId="0" xfId="63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4" fontId="8" fillId="0" borderId="10" xfId="0" applyNumberFormat="1" applyFont="1" applyFill="1" applyBorder="1" applyAlignment="1" applyProtection="1">
      <alignment horizontal="right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left" vertical="center" wrapText="1"/>
      <protection hidden="1"/>
    </xf>
    <xf numFmtId="4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4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1" fillId="0" borderId="10" xfId="0" applyNumberFormat="1" applyFont="1" applyFill="1" applyBorder="1" applyAlignment="1" applyProtection="1">
      <alignment horizontal="center" vertical="center"/>
      <protection hidden="1"/>
    </xf>
    <xf numFmtId="4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4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4" fontId="8" fillId="0" borderId="11" xfId="0" applyNumberFormat="1" applyFont="1" applyFill="1" applyBorder="1" applyAlignment="1" applyProtection="1">
      <alignment horizontal="center" vertical="center"/>
      <protection hidden="1"/>
    </xf>
    <xf numFmtId="4" fontId="8" fillId="0" borderId="0" xfId="0" applyNumberFormat="1" applyFont="1" applyFill="1" applyBorder="1" applyAlignment="1" applyProtection="1">
      <alignment vertical="center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4" fontId="8" fillId="0" borderId="11" xfId="0" applyNumberFormat="1" applyFont="1" applyFill="1" applyBorder="1" applyAlignment="1" applyProtection="1">
      <alignment horizontal="right" vertical="center"/>
      <protection hidden="1"/>
    </xf>
    <xf numFmtId="0" fontId="14" fillId="0" borderId="15" xfId="0" applyFont="1" applyFill="1" applyBorder="1" applyAlignment="1" applyProtection="1">
      <alignment horizontal="left" vertical="center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4" fontId="8" fillId="0" borderId="17" xfId="0" applyNumberFormat="1" applyFont="1" applyFill="1" applyBorder="1" applyAlignment="1" applyProtection="1">
      <alignment horizontal="right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4" fontId="8" fillId="0" borderId="19" xfId="0" applyNumberFormat="1" applyFont="1" applyFill="1" applyBorder="1" applyAlignment="1" applyProtection="1">
      <alignment horizontal="right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left" vertical="center"/>
      <protection hidden="1"/>
    </xf>
    <xf numFmtId="0" fontId="23" fillId="33" borderId="21" xfId="0" applyFont="1" applyFill="1" applyBorder="1" applyAlignment="1" applyProtection="1">
      <alignment horizontal="center" vertical="center" wrapText="1"/>
      <protection hidden="1"/>
    </xf>
    <xf numFmtId="0" fontId="16" fillId="33" borderId="21" xfId="0" applyFont="1" applyFill="1" applyBorder="1" applyAlignment="1" applyProtection="1">
      <alignment horizontal="center" vertical="center"/>
      <protection hidden="1"/>
    </xf>
    <xf numFmtId="4" fontId="16" fillId="33" borderId="21" xfId="0" applyNumberFormat="1" applyFont="1" applyFill="1" applyBorder="1" applyAlignment="1" applyProtection="1">
      <alignment horizontal="center" vertical="center"/>
      <protection hidden="1"/>
    </xf>
    <xf numFmtId="4" fontId="6" fillId="33" borderId="22" xfId="0" applyNumberFormat="1" applyFont="1" applyFill="1" applyBorder="1" applyAlignment="1" applyProtection="1">
      <alignment horizontal="right" vertical="center"/>
      <protection hidden="1"/>
    </xf>
    <xf numFmtId="4" fontId="6" fillId="33" borderId="23" xfId="0" applyNumberFormat="1" applyFont="1" applyFill="1" applyBorder="1" applyAlignment="1" applyProtection="1">
      <alignment horizontal="right" vertical="center"/>
      <protection hidden="1"/>
    </xf>
    <xf numFmtId="4" fontId="6" fillId="33" borderId="24" xfId="0" applyNumberFormat="1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4" fontId="8" fillId="33" borderId="0" xfId="0" applyNumberFormat="1" applyFont="1" applyFill="1" applyBorder="1" applyAlignment="1" applyProtection="1">
      <alignment vertical="center"/>
      <protection hidden="1"/>
    </xf>
    <xf numFmtId="0" fontId="8" fillId="33" borderId="25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left" vertical="center"/>
      <protection hidden="1"/>
    </xf>
    <xf numFmtId="4" fontId="6" fillId="33" borderId="27" xfId="0" applyNumberFormat="1" applyFont="1" applyFill="1" applyBorder="1" applyAlignment="1" applyProtection="1">
      <alignment horizontal="right" vertical="center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left" vertical="center"/>
      <protection hidden="1"/>
    </xf>
    <xf numFmtId="4" fontId="6" fillId="33" borderId="29" xfId="0" applyNumberFormat="1" applyFont="1" applyFill="1" applyBorder="1" applyAlignment="1" applyProtection="1">
      <alignment horizontal="right" vertical="center"/>
      <protection hidden="1"/>
    </xf>
    <xf numFmtId="0" fontId="6" fillId="33" borderId="13" xfId="0" applyFont="1" applyFill="1" applyBorder="1" applyAlignment="1" applyProtection="1">
      <alignment horizontal="left" vertical="center"/>
      <protection hidden="1"/>
    </xf>
    <xf numFmtId="9" fontId="6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left" vertical="center"/>
      <protection hidden="1"/>
    </xf>
    <xf numFmtId="9" fontId="6" fillId="33" borderId="11" xfId="0" applyNumberFormat="1" applyFont="1" applyFill="1" applyBorder="1" applyAlignment="1" applyProtection="1">
      <alignment horizontal="center" vertical="center"/>
      <protection hidden="1"/>
    </xf>
    <xf numFmtId="4" fontId="6" fillId="33" borderId="31" xfId="0" applyNumberFormat="1" applyFont="1" applyFill="1" applyBorder="1" applyAlignment="1" applyProtection="1">
      <alignment horizontal="right" vertical="center"/>
      <protection hidden="1"/>
    </xf>
    <xf numFmtId="4" fontId="6" fillId="34" borderId="10" xfId="0" applyNumberFormat="1" applyFont="1" applyFill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112" fillId="34" borderId="32" xfId="0" applyFont="1" applyFill="1" applyBorder="1" applyAlignment="1">
      <alignment horizontal="center" vertical="center" wrapText="1"/>
    </xf>
    <xf numFmtId="0" fontId="113" fillId="34" borderId="33" xfId="0" applyFont="1" applyFill="1" applyBorder="1" applyAlignment="1">
      <alignment horizontal="center" vertical="center" wrapText="1"/>
    </xf>
    <xf numFmtId="0" fontId="113" fillId="34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113" fillId="34" borderId="32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114" fillId="34" borderId="37" xfId="0" applyFont="1" applyFill="1" applyBorder="1" applyAlignment="1">
      <alignment/>
    </xf>
    <xf numFmtId="0" fontId="11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26" fillId="34" borderId="0" xfId="0" applyFont="1" applyFill="1" applyBorder="1" applyAlignment="1" applyProtection="1">
      <alignment vertical="center"/>
      <protection hidden="1"/>
    </xf>
    <xf numFmtId="0" fontId="26" fillId="34" borderId="37" xfId="0" applyFont="1" applyFill="1" applyBorder="1" applyAlignment="1" applyProtection="1">
      <alignment vertical="center"/>
      <protection hidden="1"/>
    </xf>
    <xf numFmtId="0" fontId="26" fillId="34" borderId="38" xfId="0" applyFont="1" applyFill="1" applyBorder="1" applyAlignment="1" applyProtection="1">
      <alignment vertical="center"/>
      <protection hidden="1"/>
    </xf>
    <xf numFmtId="0" fontId="26" fillId="35" borderId="42" xfId="0" applyFont="1" applyFill="1" applyBorder="1" applyAlignment="1" applyProtection="1">
      <alignment horizontal="center" vertical="center"/>
      <protection hidden="1"/>
    </xf>
    <xf numFmtId="0" fontId="26" fillId="35" borderId="23" xfId="0" applyFont="1" applyFill="1" applyBorder="1" applyAlignment="1" applyProtection="1">
      <alignment horizontal="center" vertical="center"/>
      <protection hidden="1"/>
    </xf>
    <xf numFmtId="0" fontId="26" fillId="35" borderId="23" xfId="0" applyFont="1" applyFill="1" applyBorder="1" applyAlignment="1" applyProtection="1">
      <alignment horizontal="center" vertical="center" wrapText="1"/>
      <protection hidden="1"/>
    </xf>
    <xf numFmtId="0" fontId="26" fillId="35" borderId="24" xfId="0" applyFont="1" applyFill="1" applyBorder="1" applyAlignment="1" applyProtection="1">
      <alignment horizontal="center" vertical="center" wrapText="1"/>
      <protection hidden="1"/>
    </xf>
    <xf numFmtId="4" fontId="11" fillId="0" borderId="43" xfId="0" applyNumberFormat="1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vertical="center" wrapText="1"/>
      <protection hidden="1"/>
    </xf>
    <xf numFmtId="4" fontId="11" fillId="0" borderId="12" xfId="0" applyNumberFormat="1" applyFont="1" applyBorder="1" applyAlignment="1" applyProtection="1">
      <alignment vertical="center"/>
      <protection hidden="1"/>
    </xf>
    <xf numFmtId="4" fontId="11" fillId="0" borderId="44" xfId="0" applyNumberFormat="1" applyFont="1" applyBorder="1" applyAlignment="1" applyProtection="1">
      <alignment vertical="center"/>
      <protection hidden="1"/>
    </xf>
    <xf numFmtId="4" fontId="11" fillId="0" borderId="28" xfId="0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4" fontId="11" fillId="0" borderId="10" xfId="0" applyNumberFormat="1" applyFont="1" applyBorder="1" applyAlignment="1" applyProtection="1">
      <alignment vertical="center"/>
      <protection hidden="1"/>
    </xf>
    <xf numFmtId="4" fontId="11" fillId="0" borderId="29" xfId="0" applyNumberFormat="1" applyFont="1" applyBorder="1" applyAlignment="1" applyProtection="1">
      <alignment vertical="center"/>
      <protection hidden="1"/>
    </xf>
    <xf numFmtId="4" fontId="11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vertical="center" wrapText="1"/>
      <protection hidden="1"/>
    </xf>
    <xf numFmtId="4" fontId="11" fillId="0" borderId="45" xfId="0" applyNumberFormat="1" applyFont="1" applyBorder="1" applyAlignment="1" applyProtection="1">
      <alignment horizontal="center" vertical="center"/>
      <protection hidden="1"/>
    </xf>
    <xf numFmtId="0" fontId="11" fillId="35" borderId="39" xfId="0" applyFont="1" applyFill="1" applyBorder="1" applyAlignment="1" applyProtection="1">
      <alignment horizontal="center" vertical="center"/>
      <protection hidden="1"/>
    </xf>
    <xf numFmtId="0" fontId="26" fillId="35" borderId="21" xfId="0" applyFont="1" applyFill="1" applyBorder="1" applyAlignment="1" applyProtection="1">
      <alignment horizontal="right" vertical="center"/>
      <protection hidden="1"/>
    </xf>
    <xf numFmtId="4" fontId="26" fillId="35" borderId="23" xfId="0" applyNumberFormat="1" applyFont="1" applyFill="1" applyBorder="1" applyAlignment="1" applyProtection="1">
      <alignment vertical="center"/>
      <protection hidden="1"/>
    </xf>
    <xf numFmtId="4" fontId="26" fillId="35" borderId="24" xfId="0" applyNumberFormat="1" applyFont="1" applyFill="1" applyBorder="1" applyAlignment="1" applyProtection="1">
      <alignment vertical="center"/>
      <protection hidden="1"/>
    </xf>
    <xf numFmtId="0" fontId="11" fillId="36" borderId="37" xfId="0" applyFont="1" applyFill="1" applyBorder="1" applyAlignment="1" applyProtection="1">
      <alignment vertical="center"/>
      <protection hidden="1"/>
    </xf>
    <xf numFmtId="0" fontId="11" fillId="36" borderId="0" xfId="0" applyFont="1" applyFill="1" applyBorder="1" applyAlignment="1" applyProtection="1">
      <alignment vertical="center"/>
      <protection hidden="1"/>
    </xf>
    <xf numFmtId="0" fontId="11" fillId="36" borderId="38" xfId="0" applyFont="1" applyFill="1" applyBorder="1" applyAlignment="1" applyProtection="1">
      <alignment vertical="center"/>
      <protection hidden="1"/>
    </xf>
    <xf numFmtId="0" fontId="115" fillId="36" borderId="37" xfId="0" applyFont="1" applyFill="1" applyBorder="1" applyAlignment="1" applyProtection="1">
      <alignment horizontal="left" vertical="center"/>
      <protection hidden="1"/>
    </xf>
    <xf numFmtId="0" fontId="115" fillId="36" borderId="0" xfId="0" applyFont="1" applyFill="1" applyBorder="1" applyAlignment="1" applyProtection="1">
      <alignment vertical="center"/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25" fillId="36" borderId="0" xfId="0" applyFont="1" applyFill="1" applyBorder="1" applyAlignment="1" applyProtection="1">
      <alignment vertical="center"/>
      <protection hidden="1"/>
    </xf>
    <xf numFmtId="1" fontId="116" fillId="36" borderId="32" xfId="44" applyNumberFormat="1" applyFont="1" applyFill="1" applyBorder="1" applyAlignment="1" applyProtection="1">
      <alignment horizontal="center" vertical="center"/>
      <protection locked="0"/>
    </xf>
    <xf numFmtId="4" fontId="28" fillId="36" borderId="0" xfId="61" applyNumberFormat="1" applyFont="1" applyFill="1" applyBorder="1" applyAlignment="1" applyProtection="1">
      <alignment horizontal="right" vertical="center"/>
      <protection hidden="1"/>
    </xf>
    <xf numFmtId="4" fontId="117" fillId="36" borderId="0" xfId="61" applyNumberFormat="1" applyFont="1" applyFill="1" applyBorder="1" applyAlignment="1" applyProtection="1">
      <alignment vertical="center"/>
      <protection hidden="1"/>
    </xf>
    <xf numFmtId="4" fontId="118" fillId="36" borderId="0" xfId="61" applyNumberFormat="1" applyFont="1" applyFill="1" applyBorder="1" applyAlignment="1" applyProtection="1">
      <alignment vertical="center"/>
      <protection hidden="1"/>
    </xf>
    <xf numFmtId="1" fontId="26" fillId="36" borderId="38" xfId="44" applyNumberFormat="1" applyFont="1" applyFill="1" applyBorder="1" applyAlignment="1" applyProtection="1">
      <alignment horizontal="center" vertical="center"/>
      <protection hidden="1"/>
    </xf>
    <xf numFmtId="0" fontId="119" fillId="36" borderId="0" xfId="0" applyFont="1" applyFill="1" applyBorder="1" applyAlignment="1" applyProtection="1">
      <alignment horizontal="right" vertical="top"/>
      <protection hidden="1"/>
    </xf>
    <xf numFmtId="0" fontId="119" fillId="36" borderId="0" xfId="0" applyFont="1" applyFill="1" applyBorder="1" applyAlignment="1" applyProtection="1">
      <alignment vertical="top"/>
      <protection hidden="1"/>
    </xf>
    <xf numFmtId="0" fontId="119" fillId="36" borderId="38" xfId="0" applyFont="1" applyFill="1" applyBorder="1" applyAlignment="1" applyProtection="1">
      <alignment vertical="top"/>
      <protection hidden="1"/>
    </xf>
    <xf numFmtId="0" fontId="6" fillId="36" borderId="0" xfId="0" applyFont="1" applyFill="1" applyBorder="1" applyAlignment="1" applyProtection="1">
      <alignment vertical="center" wrapText="1"/>
      <protection hidden="1"/>
    </xf>
    <xf numFmtId="0" fontId="116" fillId="36" borderId="32" xfId="0" applyFont="1" applyFill="1" applyBorder="1" applyAlignment="1" applyProtection="1">
      <alignment horizontal="center" vertical="center"/>
      <protection hidden="1"/>
    </xf>
    <xf numFmtId="0" fontId="120" fillId="36" borderId="0" xfId="0" applyFont="1" applyFill="1" applyBorder="1" applyAlignment="1" applyProtection="1">
      <alignment horizontal="right" vertical="center"/>
      <protection hidden="1"/>
    </xf>
    <xf numFmtId="0" fontId="11" fillId="36" borderId="0" xfId="0" applyFont="1" applyFill="1" applyBorder="1" applyAlignment="1" applyProtection="1">
      <alignment vertical="center" wrapText="1"/>
      <protection hidden="1"/>
    </xf>
    <xf numFmtId="0" fontId="29" fillId="36" borderId="0" xfId="0" applyFont="1" applyFill="1" applyBorder="1" applyAlignment="1" applyProtection="1">
      <alignment vertical="center" wrapText="1"/>
      <protection hidden="1"/>
    </xf>
    <xf numFmtId="0" fontId="11" fillId="36" borderId="38" xfId="0" applyFont="1" applyFill="1" applyBorder="1" applyAlignment="1" applyProtection="1">
      <alignment vertical="center" wrapText="1"/>
      <protection hidden="1"/>
    </xf>
    <xf numFmtId="0" fontId="120" fillId="36" borderId="0" xfId="0" applyFont="1" applyFill="1" applyBorder="1" applyAlignment="1" applyProtection="1">
      <alignment horizontal="right"/>
      <protection hidden="1"/>
    </xf>
    <xf numFmtId="0" fontId="121" fillId="36" borderId="0" xfId="0" applyFont="1" applyFill="1" applyBorder="1" applyAlignment="1" applyProtection="1">
      <alignment horizontal="right" wrapText="1"/>
      <protection hidden="1"/>
    </xf>
    <xf numFmtId="0" fontId="121" fillId="36" borderId="0" xfId="0" applyFont="1" applyFill="1" applyBorder="1" applyAlignment="1" applyProtection="1">
      <alignment wrapText="1"/>
      <protection hidden="1"/>
    </xf>
    <xf numFmtId="0" fontId="29" fillId="36" borderId="0" xfId="0" applyFont="1" applyFill="1" applyBorder="1" applyAlignment="1" applyProtection="1">
      <alignment vertical="center"/>
      <protection hidden="1"/>
    </xf>
    <xf numFmtId="0" fontId="26" fillId="36" borderId="38" xfId="0" applyFont="1" applyFill="1" applyBorder="1" applyAlignment="1" applyProtection="1">
      <alignment vertical="center"/>
      <protection hidden="1"/>
    </xf>
    <xf numFmtId="0" fontId="11" fillId="36" borderId="40" xfId="0" applyFont="1" applyFill="1" applyBorder="1" applyAlignment="1" applyProtection="1">
      <alignment vertical="center"/>
      <protection hidden="1"/>
    </xf>
    <xf numFmtId="0" fontId="11" fillId="36" borderId="39" xfId="0" applyFont="1" applyFill="1" applyBorder="1" applyAlignment="1" applyProtection="1">
      <alignment vertical="center"/>
      <protection hidden="1"/>
    </xf>
    <xf numFmtId="0" fontId="116" fillId="36" borderId="24" xfId="0" applyFont="1" applyFill="1" applyBorder="1" applyAlignment="1" applyProtection="1">
      <alignment horizontal="center" vertical="center"/>
      <protection hidden="1"/>
    </xf>
    <xf numFmtId="0" fontId="11" fillId="36" borderId="35" xfId="0" applyFont="1" applyFill="1" applyBorder="1" applyAlignment="1" applyProtection="1">
      <alignment vertical="center"/>
      <protection hidden="1"/>
    </xf>
    <xf numFmtId="0" fontId="11" fillId="36" borderId="36" xfId="0" applyFont="1" applyFill="1" applyBorder="1" applyAlignment="1" applyProtection="1">
      <alignment vertical="center"/>
      <protection hidden="1"/>
    </xf>
    <xf numFmtId="0" fontId="116" fillId="36" borderId="41" xfId="0" applyFont="1" applyFill="1" applyBorder="1" applyAlignment="1" applyProtection="1">
      <alignment horizontal="center" vertical="center"/>
      <protection hidden="1"/>
    </xf>
    <xf numFmtId="0" fontId="12" fillId="0" borderId="37" xfId="63" applyFont="1" applyFill="1" applyBorder="1" applyAlignment="1" applyProtection="1">
      <alignment horizontal="center" vertical="center"/>
      <protection hidden="1"/>
    </xf>
    <xf numFmtId="0" fontId="12" fillId="0" borderId="38" xfId="63" applyFont="1" applyFill="1" applyBorder="1" applyAlignment="1" applyProtection="1">
      <alignment horizontal="right"/>
      <protection hidden="1"/>
    </xf>
    <xf numFmtId="0" fontId="23" fillId="33" borderId="20" xfId="0" applyFont="1" applyFill="1" applyBorder="1" applyAlignment="1" applyProtection="1">
      <alignment horizontal="center" vertical="center" wrapText="1"/>
      <protection hidden="1"/>
    </xf>
    <xf numFmtId="0" fontId="23" fillId="33" borderId="46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4" fontId="8" fillId="0" borderId="29" xfId="0" applyNumberFormat="1" applyFont="1" applyFill="1" applyBorder="1" applyAlignment="1" applyProtection="1">
      <alignment horizontal="right" vertical="center"/>
      <protection hidden="1"/>
    </xf>
    <xf numFmtId="4" fontId="8" fillId="0" borderId="31" xfId="0" applyNumberFormat="1" applyFont="1" applyFill="1" applyBorder="1" applyAlignment="1" applyProtection="1">
      <alignment horizontal="right" vertical="center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4" fontId="8" fillId="33" borderId="38" xfId="0" applyNumberFormat="1" applyFont="1" applyFill="1" applyBorder="1" applyAlignment="1" applyProtection="1">
      <alignment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4" fontId="6" fillId="0" borderId="48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horizontal="center" vertical="center"/>
      <protection hidden="1"/>
    </xf>
    <xf numFmtId="0" fontId="8" fillId="36" borderId="11" xfId="0" applyFont="1" applyFill="1" applyBorder="1" applyAlignment="1" applyProtection="1">
      <alignment horizontal="left" vertical="center" wrapText="1"/>
      <protection hidden="1"/>
    </xf>
    <xf numFmtId="0" fontId="8" fillId="36" borderId="10" xfId="0" applyFont="1" applyFill="1" applyBorder="1" applyAlignment="1" applyProtection="1">
      <alignment horizontal="center" vertical="center"/>
      <protection hidden="1"/>
    </xf>
    <xf numFmtId="4" fontId="8" fillId="36" borderId="11" xfId="0" applyNumberFormat="1" applyFont="1" applyFill="1" applyBorder="1" applyAlignment="1" applyProtection="1">
      <alignment horizontal="center" vertical="center"/>
      <protection hidden="1"/>
    </xf>
    <xf numFmtId="0" fontId="8" fillId="36" borderId="1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1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 applyProtection="1">
      <alignment vertical="center"/>
      <protection hidden="1"/>
    </xf>
    <xf numFmtId="0" fontId="21" fillId="36" borderId="10" xfId="0" applyFont="1" applyFill="1" applyBorder="1" applyAlignment="1" applyProtection="1">
      <alignment horizontal="center" vertical="center" wrapText="1"/>
      <protection locked="0"/>
    </xf>
    <xf numFmtId="3" fontId="8" fillId="36" borderId="10" xfId="0" applyNumberFormat="1" applyFont="1" applyFill="1" applyBorder="1" applyAlignment="1" applyProtection="1">
      <alignment horizontal="center" vertical="center"/>
      <protection hidden="1"/>
    </xf>
    <xf numFmtId="4" fontId="8" fillId="36" borderId="10" xfId="0" applyNumberFormat="1" applyFont="1" applyFill="1" applyBorder="1" applyAlignment="1" applyProtection="1">
      <alignment horizontal="center" vertical="center"/>
      <protection hidden="1"/>
    </xf>
    <xf numFmtId="9" fontId="6" fillId="37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0" xfId="61" applyNumberFormat="1" applyFont="1" applyBorder="1" applyAlignment="1" applyProtection="1">
      <alignment vertical="center"/>
      <protection hidden="1"/>
    </xf>
    <xf numFmtId="4" fontId="8" fillId="0" borderId="0" xfId="0" applyNumberFormat="1" applyFont="1" applyBorder="1" applyAlignment="1" applyProtection="1">
      <alignment horizontal="center" vertical="center"/>
      <protection hidden="1"/>
    </xf>
    <xf numFmtId="4" fontId="8" fillId="0" borderId="0" xfId="61" applyNumberFormat="1" applyFont="1" applyBorder="1" applyAlignment="1" applyProtection="1">
      <alignment horizontal="center" vertical="center"/>
      <protection hidden="1"/>
    </xf>
    <xf numFmtId="0" fontId="8" fillId="0" borderId="0" xfId="61" applyFont="1" applyBorder="1" applyAlignment="1" applyProtection="1">
      <alignment horizontal="center" vertical="center"/>
      <protection hidden="1"/>
    </xf>
    <xf numFmtId="4" fontId="6" fillId="0" borderId="0" xfId="61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4" fontId="33" fillId="0" borderId="0" xfId="0" applyNumberFormat="1" applyFont="1" applyBorder="1" applyAlignment="1" applyProtection="1">
      <alignment vertical="center"/>
      <protection hidden="1"/>
    </xf>
    <xf numFmtId="4" fontId="34" fillId="0" borderId="11" xfId="0" applyNumberFormat="1" applyFont="1" applyBorder="1" applyAlignment="1" applyProtection="1">
      <alignment horizontal="center" vertical="center" wrapText="1"/>
      <protection hidden="1"/>
    </xf>
    <xf numFmtId="4" fontId="34" fillId="0" borderId="11" xfId="0" applyNumberFormat="1" applyFont="1" applyBorder="1" applyAlignment="1" applyProtection="1">
      <alignment horizontal="center" vertical="center"/>
      <protection hidden="1"/>
    </xf>
    <xf numFmtId="0" fontId="33" fillId="36" borderId="12" xfId="0" applyFont="1" applyFill="1" applyBorder="1" applyAlignment="1" applyProtection="1">
      <alignment horizontal="center" vertical="center" wrapText="1"/>
      <protection hidden="1"/>
    </xf>
    <xf numFmtId="0" fontId="33" fillId="36" borderId="12" xfId="0" applyFont="1" applyFill="1" applyBorder="1" applyAlignment="1" applyProtection="1">
      <alignment horizontal="left" vertical="center" wrapText="1"/>
      <protection hidden="1"/>
    </xf>
    <xf numFmtId="0" fontId="36" fillId="36" borderId="12" xfId="0" applyFont="1" applyFill="1" applyBorder="1" applyAlignment="1" applyProtection="1">
      <alignment horizontal="center" vertical="center" wrapText="1"/>
      <protection locked="0"/>
    </xf>
    <xf numFmtId="3" fontId="33" fillId="36" borderId="12" xfId="0" applyNumberFormat="1" applyFont="1" applyFill="1" applyBorder="1" applyAlignment="1" applyProtection="1">
      <alignment horizontal="center" vertical="center"/>
      <protection hidden="1"/>
    </xf>
    <xf numFmtId="4" fontId="33" fillId="36" borderId="12" xfId="0" applyNumberFormat="1" applyFont="1" applyFill="1" applyBorder="1" applyAlignment="1" applyProtection="1">
      <alignment horizontal="center" vertical="center"/>
      <protection hidden="1"/>
    </xf>
    <xf numFmtId="4" fontId="33" fillId="36" borderId="12" xfId="0" applyNumberFormat="1" applyFont="1" applyFill="1" applyBorder="1" applyAlignment="1" applyProtection="1">
      <alignment horizontal="right" vertical="center"/>
      <protection locked="0"/>
    </xf>
    <xf numFmtId="4" fontId="33" fillId="36" borderId="12" xfId="0" applyNumberFormat="1" applyFont="1" applyFill="1" applyBorder="1" applyAlignment="1" applyProtection="1">
      <alignment horizontal="right" vertical="center"/>
      <protection hidden="1"/>
    </xf>
    <xf numFmtId="0" fontId="33" fillId="0" borderId="10" xfId="0" applyFont="1" applyFill="1" applyBorder="1" applyAlignment="1" applyProtection="1">
      <alignment horizontal="center" vertical="center" wrapText="1"/>
      <protection hidden="1"/>
    </xf>
    <xf numFmtId="0" fontId="33" fillId="36" borderId="10" xfId="0" applyFont="1" applyFill="1" applyBorder="1" applyAlignment="1" applyProtection="1">
      <alignment horizontal="center" vertical="center" wrapText="1"/>
      <protection hidden="1"/>
    </xf>
    <xf numFmtId="0" fontId="36" fillId="36" borderId="10" xfId="0" applyFont="1" applyFill="1" applyBorder="1" applyAlignment="1" applyProtection="1">
      <alignment horizontal="center" vertical="center" wrapText="1"/>
      <protection locked="0"/>
    </xf>
    <xf numFmtId="3" fontId="33" fillId="36" borderId="10" xfId="0" applyNumberFormat="1" applyFont="1" applyFill="1" applyBorder="1" applyAlignment="1" applyProtection="1">
      <alignment horizontal="center" vertical="center"/>
      <protection hidden="1"/>
    </xf>
    <xf numFmtId="4" fontId="33" fillId="36" borderId="10" xfId="0" applyNumberFormat="1" applyFont="1" applyFill="1" applyBorder="1" applyAlignment="1" applyProtection="1">
      <alignment horizontal="center" vertical="center"/>
      <protection hidden="1"/>
    </xf>
    <xf numFmtId="4" fontId="33" fillId="36" borderId="10" xfId="0" applyNumberFormat="1" applyFont="1" applyFill="1" applyBorder="1" applyAlignment="1" applyProtection="1">
      <alignment horizontal="right" vertical="center"/>
      <protection locked="0"/>
    </xf>
    <xf numFmtId="4" fontId="33" fillId="36" borderId="10" xfId="0" applyNumberFormat="1" applyFont="1" applyFill="1" applyBorder="1" applyAlignment="1" applyProtection="1">
      <alignment horizontal="right" vertical="center"/>
      <protection hidden="1"/>
    </xf>
    <xf numFmtId="0" fontId="33" fillId="36" borderId="10" xfId="0" applyFont="1" applyFill="1" applyBorder="1" applyAlignment="1" applyProtection="1">
      <alignment horizontal="left" vertical="center" wrapText="1"/>
      <protection hidden="1"/>
    </xf>
    <xf numFmtId="0" fontId="33" fillId="0" borderId="10" xfId="0" applyFont="1" applyFill="1" applyBorder="1" applyAlignment="1" applyProtection="1">
      <alignment horizontal="center" vertical="center"/>
      <protection hidden="1"/>
    </xf>
    <xf numFmtId="0" fontId="34" fillId="0" borderId="14" xfId="0" applyFont="1" applyBorder="1" applyAlignment="1" applyProtection="1">
      <alignment horizontal="left" vertical="center"/>
      <protection hidden="1"/>
    </xf>
    <xf numFmtId="9" fontId="34" fillId="37" borderId="10" xfId="0" applyNumberFormat="1" applyFont="1" applyFill="1" applyBorder="1" applyAlignment="1" applyProtection="1">
      <alignment horizontal="center" vertical="center"/>
      <protection locked="0"/>
    </xf>
    <xf numFmtId="4" fontId="34" fillId="0" borderId="49" xfId="0" applyNumberFormat="1" applyFont="1" applyBorder="1" applyAlignment="1" applyProtection="1">
      <alignment horizontal="right" vertical="center"/>
      <protection hidden="1"/>
    </xf>
    <xf numFmtId="0" fontId="34" fillId="0" borderId="10" xfId="0" applyFont="1" applyBorder="1" applyAlignment="1" applyProtection="1">
      <alignment horizontal="left" vertical="center"/>
      <protection hidden="1"/>
    </xf>
    <xf numFmtId="4" fontId="34" fillId="0" borderId="10" xfId="0" applyNumberFormat="1" applyFont="1" applyBorder="1" applyAlignment="1" applyProtection="1">
      <alignment horizontal="right" vertical="center"/>
      <protection hidden="1"/>
    </xf>
    <xf numFmtId="0" fontId="34" fillId="0" borderId="13" xfId="0" applyFont="1" applyFill="1" applyBorder="1" applyAlignment="1" applyProtection="1">
      <alignment horizontal="left" vertical="center"/>
      <protection hidden="1"/>
    </xf>
    <xf numFmtId="9" fontId="34" fillId="37" borderId="11" xfId="0" applyNumberFormat="1" applyFont="1" applyFill="1" applyBorder="1" applyAlignment="1" applyProtection="1">
      <alignment horizontal="center" vertical="center"/>
      <protection hidden="1"/>
    </xf>
    <xf numFmtId="4" fontId="34" fillId="0" borderId="10" xfId="0" applyNumberFormat="1" applyFont="1" applyFill="1" applyBorder="1" applyAlignment="1" applyProtection="1">
      <alignment horizontal="right" vertical="center"/>
      <protection hidden="1"/>
    </xf>
    <xf numFmtId="0" fontId="33" fillId="0" borderId="11" xfId="0" applyFont="1" applyFill="1" applyBorder="1" applyAlignment="1" applyProtection="1">
      <alignment horizontal="center" vertical="center"/>
      <protection hidden="1"/>
    </xf>
    <xf numFmtId="0" fontId="34" fillId="0" borderId="11" xfId="0" applyFont="1" applyBorder="1" applyAlignment="1" applyProtection="1">
      <alignment horizontal="left" vertical="center"/>
      <protection hidden="1"/>
    </xf>
    <xf numFmtId="4" fontId="34" fillId="0" borderId="11" xfId="0" applyNumberFormat="1" applyFont="1" applyBorder="1" applyAlignment="1" applyProtection="1">
      <alignment horizontal="right" vertical="center"/>
      <protection hidden="1"/>
    </xf>
    <xf numFmtId="0" fontId="34" fillId="33" borderId="50" xfId="0" applyFont="1" applyFill="1" applyBorder="1" applyAlignment="1" applyProtection="1">
      <alignment horizontal="center" vertical="center"/>
      <protection hidden="1"/>
    </xf>
    <xf numFmtId="0" fontId="39" fillId="33" borderId="13" xfId="0" applyFont="1" applyFill="1" applyBorder="1" applyAlignment="1" applyProtection="1">
      <alignment horizontal="left" vertical="center"/>
      <protection hidden="1"/>
    </xf>
    <xf numFmtId="0" fontId="39" fillId="33" borderId="13" xfId="0" applyFont="1" applyFill="1" applyBorder="1" applyAlignment="1" applyProtection="1">
      <alignment horizontal="center" vertical="center" wrapText="1"/>
      <protection hidden="1"/>
    </xf>
    <xf numFmtId="4" fontId="41" fillId="33" borderId="13" xfId="0" applyNumberFormat="1" applyFont="1" applyFill="1" applyBorder="1" applyAlignment="1" applyProtection="1">
      <alignment horizontal="center" vertical="center"/>
      <protection hidden="1"/>
    </xf>
    <xf numFmtId="4" fontId="34" fillId="33" borderId="13" xfId="0" applyNumberFormat="1" applyFont="1" applyFill="1" applyBorder="1" applyAlignment="1" applyProtection="1">
      <alignment horizontal="center" vertical="center"/>
      <protection hidden="1"/>
    </xf>
    <xf numFmtId="4" fontId="34" fillId="33" borderId="51" xfId="0" applyNumberFormat="1" applyFont="1" applyFill="1" applyBorder="1" applyAlignment="1" applyProtection="1">
      <alignment horizontal="center" vertical="center"/>
      <protection hidden="1"/>
    </xf>
    <xf numFmtId="0" fontId="36" fillId="33" borderId="13" xfId="0" applyFont="1" applyFill="1" applyBorder="1" applyAlignment="1" applyProtection="1">
      <alignment horizontal="center" vertical="center" wrapText="1"/>
      <protection hidden="1"/>
    </xf>
    <xf numFmtId="0" fontId="33" fillId="33" borderId="13" xfId="0" applyFont="1" applyFill="1" applyBorder="1" applyAlignment="1" applyProtection="1">
      <alignment horizontal="center" vertical="center"/>
      <protection hidden="1"/>
    </xf>
    <xf numFmtId="3" fontId="33" fillId="33" borderId="13" xfId="0" applyNumberFormat="1" applyFont="1" applyFill="1" applyBorder="1" applyAlignment="1" applyProtection="1">
      <alignment horizontal="center" vertical="center"/>
      <protection hidden="1"/>
    </xf>
    <xf numFmtId="4" fontId="34" fillId="33" borderId="13" xfId="0" applyNumberFormat="1" applyFont="1" applyFill="1" applyBorder="1" applyAlignment="1" applyProtection="1">
      <alignment horizontal="center" vertical="center" wrapText="1"/>
      <protection hidden="1"/>
    </xf>
    <xf numFmtId="4" fontId="33" fillId="33" borderId="13" xfId="0" applyNumberFormat="1" applyFont="1" applyFill="1" applyBorder="1" applyAlignment="1" applyProtection="1">
      <alignment horizontal="right" vertical="center"/>
      <protection hidden="1"/>
    </xf>
    <xf numFmtId="4" fontId="34" fillId="33" borderId="51" xfId="0" applyNumberFormat="1" applyFont="1" applyFill="1" applyBorder="1" applyAlignment="1" applyProtection="1">
      <alignment horizontal="right" vertical="center"/>
      <protection hidden="1"/>
    </xf>
    <xf numFmtId="4" fontId="33" fillId="33" borderId="51" xfId="0" applyNumberFormat="1" applyFont="1" applyFill="1" applyBorder="1" applyAlignment="1" applyProtection="1">
      <alignment horizontal="right" vertical="center"/>
      <protection hidden="1"/>
    </xf>
    <xf numFmtId="0" fontId="40" fillId="33" borderId="13" xfId="0" applyFont="1" applyFill="1" applyBorder="1" applyAlignment="1" applyProtection="1">
      <alignment horizontal="center" vertical="center"/>
      <protection hidden="1"/>
    </xf>
    <xf numFmtId="4" fontId="40" fillId="33" borderId="13" xfId="0" applyNumberFormat="1" applyFont="1" applyFill="1" applyBorder="1" applyAlignment="1" applyProtection="1">
      <alignment horizontal="center" vertical="center"/>
      <protection hidden="1"/>
    </xf>
    <xf numFmtId="4" fontId="34" fillId="33" borderId="10" xfId="0" applyNumberFormat="1" applyFont="1" applyFill="1" applyBorder="1" applyAlignment="1" applyProtection="1">
      <alignment horizontal="right" vertical="center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4" fillId="33" borderId="14" xfId="0" applyFont="1" applyFill="1" applyBorder="1" applyAlignment="1" applyProtection="1">
      <alignment horizontal="right" vertical="center"/>
      <protection hidden="1"/>
    </xf>
    <xf numFmtId="0" fontId="39" fillId="33" borderId="14" xfId="0" applyFont="1" applyFill="1" applyBorder="1" applyAlignment="1" applyProtection="1">
      <alignment horizontal="center" vertical="center" wrapText="1"/>
      <protection hidden="1"/>
    </xf>
    <xf numFmtId="0" fontId="41" fillId="33" borderId="13" xfId="0" applyFont="1" applyFill="1" applyBorder="1" applyAlignment="1" applyProtection="1">
      <alignment horizontal="center" vertical="center"/>
      <protection hidden="1"/>
    </xf>
    <xf numFmtId="4" fontId="34" fillId="33" borderId="14" xfId="0" applyNumberFormat="1" applyFont="1" applyFill="1" applyBorder="1" applyAlignment="1" applyProtection="1">
      <alignment horizontal="center" vertical="center"/>
      <protection hidden="1"/>
    </xf>
    <xf numFmtId="4" fontId="33" fillId="33" borderId="49" xfId="0" applyNumberFormat="1" applyFont="1" applyFill="1" applyBorder="1" applyAlignment="1" applyProtection="1">
      <alignment horizontal="right" vertical="center"/>
      <protection hidden="1"/>
    </xf>
    <xf numFmtId="0" fontId="34" fillId="33" borderId="13" xfId="0" applyFont="1" applyFill="1" applyBorder="1" applyAlignment="1" applyProtection="1">
      <alignment horizontal="right" vertical="center"/>
      <protection hidden="1"/>
    </xf>
    <xf numFmtId="0" fontId="33" fillId="33" borderId="50" xfId="0" applyFont="1" applyFill="1" applyBorder="1" applyAlignment="1" applyProtection="1">
      <alignment horizontal="center" vertical="center"/>
      <protection hidden="1"/>
    </xf>
    <xf numFmtId="9" fontId="34" fillId="33" borderId="13" xfId="0" applyNumberFormat="1" applyFont="1" applyFill="1" applyBorder="1" applyAlignment="1" applyProtection="1">
      <alignment horizontal="center" vertical="center"/>
      <protection hidden="1"/>
    </xf>
    <xf numFmtId="0" fontId="42" fillId="33" borderId="13" xfId="0" applyFont="1" applyFill="1" applyBorder="1" applyAlignment="1" applyProtection="1">
      <alignment horizontal="center" vertical="center"/>
      <protection hidden="1"/>
    </xf>
    <xf numFmtId="4" fontId="42" fillId="33" borderId="13" xfId="0" applyNumberFormat="1" applyFont="1" applyFill="1" applyBorder="1" applyAlignment="1" applyProtection="1">
      <alignment horizontal="center" vertical="center"/>
      <protection hidden="1"/>
    </xf>
    <xf numFmtId="0" fontId="39" fillId="33" borderId="13" xfId="0" applyFont="1" applyFill="1" applyBorder="1" applyAlignment="1" applyProtection="1">
      <alignment horizontal="right" vertical="center"/>
      <protection hidden="1"/>
    </xf>
    <xf numFmtId="0" fontId="5" fillId="0" borderId="0" xfId="59" applyProtection="1">
      <alignment/>
      <protection hidden="1"/>
    </xf>
    <xf numFmtId="0" fontId="12" fillId="0" borderId="0" xfId="63" applyFont="1" applyFill="1" applyBorder="1" applyAlignment="1" applyProtection="1">
      <alignment horizontal="center"/>
      <protection hidden="1"/>
    </xf>
    <xf numFmtId="0" fontId="45" fillId="0" borderId="0" xfId="59" applyFont="1" applyProtection="1">
      <alignment/>
      <protection hidden="1"/>
    </xf>
    <xf numFmtId="4" fontId="6" fillId="0" borderId="11" xfId="61" applyNumberFormat="1" applyFont="1" applyBorder="1" applyAlignment="1" applyProtection="1">
      <alignment horizontal="center" vertical="center" wrapText="1"/>
      <protection hidden="1"/>
    </xf>
    <xf numFmtId="4" fontId="6" fillId="0" borderId="11" xfId="61" applyNumberFormat="1" applyFont="1" applyBorder="1" applyAlignment="1" applyProtection="1">
      <alignment horizontal="center" vertical="center"/>
      <protection hidden="1"/>
    </xf>
    <xf numFmtId="0" fontId="46" fillId="0" borderId="10" xfId="0" applyFont="1" applyFill="1" applyBorder="1" applyAlignment="1" applyProtection="1">
      <alignment horizontal="center" vertical="center"/>
      <protection hidden="1"/>
    </xf>
    <xf numFmtId="0" fontId="46" fillId="36" borderId="10" xfId="0" applyFont="1" applyFill="1" applyBorder="1" applyAlignment="1" applyProtection="1">
      <alignment horizontal="center" vertical="center"/>
      <protection hidden="1"/>
    </xf>
    <xf numFmtId="4" fontId="46" fillId="36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6" fillId="36" borderId="12" xfId="0" applyFont="1" applyFill="1" applyBorder="1" applyAlignment="1" applyProtection="1">
      <alignment horizontal="center" vertical="center"/>
      <protection hidden="1"/>
    </xf>
    <xf numFmtId="4" fontId="46" fillId="36" borderId="12" xfId="0" applyNumberFormat="1" applyFont="1" applyFill="1" applyBorder="1" applyAlignment="1" applyProtection="1">
      <alignment horizontal="center" vertical="center"/>
      <protection hidden="1"/>
    </xf>
    <xf numFmtId="4" fontId="48" fillId="38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0" xfId="61" applyFont="1" applyBorder="1" applyAlignment="1" applyProtection="1">
      <alignment horizontal="center" vertical="center"/>
      <protection hidden="1"/>
    </xf>
    <xf numFmtId="0" fontId="48" fillId="0" borderId="0" xfId="61" applyFont="1" applyFill="1" applyBorder="1" applyAlignment="1" applyProtection="1">
      <alignment horizontal="center" vertical="center"/>
      <protection hidden="1"/>
    </xf>
    <xf numFmtId="0" fontId="53" fillId="0" borderId="0" xfId="61" applyFont="1" applyBorder="1" applyAlignment="1" applyProtection="1">
      <alignment horizontal="center" vertical="center"/>
      <protection hidden="1"/>
    </xf>
    <xf numFmtId="4" fontId="53" fillId="0" borderId="0" xfId="61" applyNumberFormat="1" applyFont="1" applyBorder="1" applyAlignment="1" applyProtection="1">
      <alignment horizontal="center" vertical="center"/>
      <protection hidden="1"/>
    </xf>
    <xf numFmtId="4" fontId="48" fillId="0" borderId="0" xfId="61" applyNumberFormat="1" applyFont="1" applyBorder="1" applyAlignment="1" applyProtection="1">
      <alignment horizontal="right" vertical="center"/>
      <protection hidden="1"/>
    </xf>
    <xf numFmtId="0" fontId="48" fillId="0" borderId="14" xfId="0" applyFont="1" applyBorder="1" applyAlignment="1" applyProtection="1">
      <alignment horizontal="left" vertical="center"/>
      <protection hidden="1"/>
    </xf>
    <xf numFmtId="9" fontId="48" fillId="37" borderId="10" xfId="0" applyNumberFormat="1" applyFont="1" applyFill="1" applyBorder="1" applyAlignment="1" applyProtection="1">
      <alignment horizontal="center" vertical="center"/>
      <protection locked="0"/>
    </xf>
    <xf numFmtId="4" fontId="48" fillId="0" borderId="49" xfId="0" applyNumberFormat="1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48" fillId="0" borderId="10" xfId="0" applyFont="1" applyFill="1" applyBorder="1" applyAlignment="1" applyProtection="1">
      <alignment horizontal="left" vertical="center"/>
      <protection hidden="1"/>
    </xf>
    <xf numFmtId="4" fontId="48" fillId="0" borderId="10" xfId="0" applyNumberFormat="1" applyFont="1" applyFill="1" applyBorder="1" applyAlignment="1" applyProtection="1">
      <alignment horizontal="right" vertical="center"/>
      <protection hidden="1"/>
    </xf>
    <xf numFmtId="0" fontId="48" fillId="0" borderId="10" xfId="0" applyFont="1" applyBorder="1" applyAlignment="1" applyProtection="1">
      <alignment horizontal="left" vertical="center"/>
      <protection hidden="1"/>
    </xf>
    <xf numFmtId="4" fontId="48" fillId="0" borderId="10" xfId="0" applyNumberFormat="1" applyFont="1" applyBorder="1" applyAlignment="1" applyProtection="1">
      <alignment horizontal="right" vertical="center"/>
      <protection hidden="1"/>
    </xf>
    <xf numFmtId="0" fontId="48" fillId="0" borderId="13" xfId="0" applyFont="1" applyBorder="1" applyAlignment="1" applyProtection="1">
      <alignment horizontal="left" vertical="center"/>
      <protection hidden="1"/>
    </xf>
    <xf numFmtId="9" fontId="48" fillId="37" borderId="10" xfId="0" applyNumberFormat="1" applyFont="1" applyFill="1" applyBorder="1" applyAlignment="1" applyProtection="1">
      <alignment horizontal="center" vertical="center"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left" vertical="center"/>
      <protection hidden="1"/>
    </xf>
    <xf numFmtId="9" fontId="48" fillId="37" borderId="11" xfId="0" applyNumberFormat="1" applyFont="1" applyFill="1" applyBorder="1" applyAlignment="1" applyProtection="1">
      <alignment horizontal="center" vertical="center"/>
      <protection hidden="1"/>
    </xf>
    <xf numFmtId="4" fontId="48" fillId="0" borderId="11" xfId="0" applyNumberFormat="1" applyFont="1" applyBorder="1" applyAlignment="1" applyProtection="1">
      <alignment horizontal="right" vertical="center"/>
      <protection hidden="1"/>
    </xf>
    <xf numFmtId="0" fontId="6" fillId="0" borderId="0" xfId="61" applyFont="1" applyFill="1" applyBorder="1" applyAlignment="1" applyProtection="1">
      <alignment horizontal="center" vertical="center"/>
      <protection hidden="1"/>
    </xf>
    <xf numFmtId="0" fontId="6" fillId="0" borderId="0" xfId="61" applyFont="1" applyFill="1" applyBorder="1" applyAlignment="1" applyProtection="1">
      <alignment horizontal="right" vertical="center"/>
      <protection hidden="1"/>
    </xf>
    <xf numFmtId="0" fontId="13" fillId="0" borderId="0" xfId="61" applyFont="1" applyFill="1" applyBorder="1" applyAlignment="1" applyProtection="1">
      <alignment horizontal="center" vertical="center"/>
      <protection hidden="1"/>
    </xf>
    <xf numFmtId="4" fontId="8" fillId="0" borderId="0" xfId="61" applyNumberFormat="1" applyFont="1" applyFill="1" applyBorder="1" applyAlignment="1" applyProtection="1">
      <alignment horizontal="center" vertical="center"/>
      <protection hidden="1"/>
    </xf>
    <xf numFmtId="0" fontId="8" fillId="0" borderId="0" xfId="61" applyFont="1" applyBorder="1" applyAlignment="1" applyProtection="1">
      <alignment vertical="center"/>
      <protection hidden="1"/>
    </xf>
    <xf numFmtId="0" fontId="8" fillId="0" borderId="0" xfId="61" applyFont="1" applyFill="1" applyBorder="1" applyAlignment="1" applyProtection="1">
      <alignment vertical="center"/>
      <protection hidden="1"/>
    </xf>
    <xf numFmtId="0" fontId="8" fillId="0" borderId="0" xfId="61" applyFont="1" applyFill="1" applyBorder="1" applyAlignment="1" applyProtection="1">
      <alignment horizontal="center" vertical="center"/>
      <protection hidden="1"/>
    </xf>
    <xf numFmtId="0" fontId="8" fillId="0" borderId="0" xfId="61" applyFont="1" applyFill="1" applyBorder="1" applyAlignment="1" applyProtection="1">
      <alignment horizontal="left" vertical="center"/>
      <protection hidden="1"/>
    </xf>
    <xf numFmtId="0" fontId="6" fillId="0" borderId="0" xfId="61" applyFont="1" applyBorder="1" applyAlignment="1" applyProtection="1">
      <alignment horizontal="center" vertical="center"/>
      <protection hidden="1"/>
    </xf>
    <xf numFmtId="0" fontId="6" fillId="33" borderId="50" xfId="61" applyFont="1" applyFill="1" applyBorder="1" applyAlignment="1" applyProtection="1">
      <alignment horizontal="center" vertical="center"/>
      <protection hidden="1"/>
    </xf>
    <xf numFmtId="4" fontId="6" fillId="33" borderId="13" xfId="0" applyNumberFormat="1" applyFont="1" applyFill="1" applyBorder="1" applyAlignment="1" applyProtection="1">
      <alignment horizontal="center" vertical="center"/>
      <protection hidden="1"/>
    </xf>
    <xf numFmtId="0" fontId="6" fillId="33" borderId="13" xfId="61" applyFont="1" applyFill="1" applyBorder="1" applyAlignment="1" applyProtection="1">
      <alignment horizontal="center" vertical="center" wrapText="1"/>
      <protection hidden="1"/>
    </xf>
    <xf numFmtId="4" fontId="6" fillId="33" borderId="13" xfId="61" applyNumberFormat="1" applyFont="1" applyFill="1" applyBorder="1" applyAlignment="1" applyProtection="1">
      <alignment horizontal="center" vertical="center" wrapText="1"/>
      <protection hidden="1"/>
    </xf>
    <xf numFmtId="4" fontId="6" fillId="33" borderId="13" xfId="61" applyNumberFormat="1" applyFont="1" applyFill="1" applyBorder="1" applyAlignment="1" applyProtection="1">
      <alignment horizontal="center" vertical="center"/>
      <protection hidden="1"/>
    </xf>
    <xf numFmtId="4" fontId="6" fillId="33" borderId="51" xfId="61" applyNumberFormat="1" applyFont="1" applyFill="1" applyBorder="1" applyAlignment="1" applyProtection="1">
      <alignment horizontal="right" vertical="center" wrapText="1"/>
      <protection hidden="1"/>
    </xf>
    <xf numFmtId="0" fontId="48" fillId="33" borderId="50" xfId="61" applyFont="1" applyFill="1" applyBorder="1" applyAlignment="1" applyProtection="1">
      <alignment horizontal="center" vertical="center"/>
      <protection hidden="1"/>
    </xf>
    <xf numFmtId="4" fontId="49" fillId="33" borderId="13" xfId="0" applyNumberFormat="1" applyFont="1" applyFill="1" applyBorder="1" applyAlignment="1" applyProtection="1">
      <alignment horizontal="left" vertical="center"/>
      <protection hidden="1"/>
    </xf>
    <xf numFmtId="0" fontId="48" fillId="33" borderId="13" xfId="61" applyFont="1" applyFill="1" applyBorder="1" applyAlignment="1" applyProtection="1">
      <alignment horizontal="center" vertical="center" wrapText="1"/>
      <protection hidden="1"/>
    </xf>
    <xf numFmtId="4" fontId="48" fillId="33" borderId="13" xfId="61" applyNumberFormat="1" applyFont="1" applyFill="1" applyBorder="1" applyAlignment="1" applyProtection="1">
      <alignment horizontal="center" vertical="center" wrapText="1"/>
      <protection hidden="1"/>
    </xf>
    <xf numFmtId="4" fontId="48" fillId="33" borderId="13" xfId="61" applyNumberFormat="1" applyFont="1" applyFill="1" applyBorder="1" applyAlignment="1" applyProtection="1">
      <alignment horizontal="center" vertical="center"/>
      <protection hidden="1"/>
    </xf>
    <xf numFmtId="4" fontId="48" fillId="33" borderId="51" xfId="61" applyNumberFormat="1" applyFont="1" applyFill="1" applyBorder="1" applyAlignment="1" applyProtection="1">
      <alignment horizontal="right" vertical="center" wrapText="1"/>
      <protection hidden="1"/>
    </xf>
    <xf numFmtId="0" fontId="47" fillId="36" borderId="10" xfId="0" applyFont="1" applyFill="1" applyBorder="1" applyAlignment="1" applyProtection="1">
      <alignment horizontal="left" vertical="center" wrapText="1"/>
      <protection hidden="1"/>
    </xf>
    <xf numFmtId="4" fontId="46" fillId="36" borderId="10" xfId="0" applyNumberFormat="1" applyFont="1" applyFill="1" applyBorder="1" applyAlignment="1" applyProtection="1">
      <alignment horizontal="right" vertical="center"/>
      <protection locked="0"/>
    </xf>
    <xf numFmtId="4" fontId="46" fillId="36" borderId="12" xfId="61" applyNumberFormat="1" applyFont="1" applyFill="1" applyBorder="1" applyAlignment="1" applyProtection="1">
      <alignment horizontal="right" vertical="center"/>
      <protection hidden="1"/>
    </xf>
    <xf numFmtId="0" fontId="0" fillId="36" borderId="0" xfId="0" applyFill="1" applyAlignment="1" applyProtection="1">
      <alignment/>
      <protection hidden="1"/>
    </xf>
    <xf numFmtId="0" fontId="46" fillId="36" borderId="10" xfId="0" applyFont="1" applyFill="1" applyBorder="1" applyAlignment="1" applyProtection="1">
      <alignment horizontal="left" vertical="center" wrapText="1"/>
      <protection hidden="1"/>
    </xf>
    <xf numFmtId="0" fontId="21" fillId="36" borderId="11" xfId="0" applyFont="1" applyFill="1" applyBorder="1" applyAlignment="1" applyProtection="1">
      <alignment horizontal="center" vertical="center" wrapText="1"/>
      <protection locked="0"/>
    </xf>
    <xf numFmtId="0" fontId="46" fillId="36" borderId="11" xfId="0" applyFont="1" applyFill="1" applyBorder="1" applyAlignment="1" applyProtection="1">
      <alignment horizontal="center" vertical="center"/>
      <protection hidden="1"/>
    </xf>
    <xf numFmtId="4" fontId="46" fillId="36" borderId="11" xfId="0" applyNumberFormat="1" applyFont="1" applyFill="1" applyBorder="1" applyAlignment="1" applyProtection="1">
      <alignment horizontal="center" vertical="center"/>
      <protection hidden="1"/>
    </xf>
    <xf numFmtId="9" fontId="34" fillId="36" borderId="53" xfId="0" applyNumberFormat="1" applyFont="1" applyFill="1" applyBorder="1" applyAlignment="1" applyProtection="1">
      <alignment horizontal="center" vertical="center"/>
      <protection hidden="1"/>
    </xf>
    <xf numFmtId="0" fontId="48" fillId="0" borderId="0" xfId="61" applyFont="1" applyFill="1" applyBorder="1" applyAlignment="1" applyProtection="1">
      <alignment horizontal="left" vertical="center"/>
      <protection locked="0"/>
    </xf>
    <xf numFmtId="0" fontId="48" fillId="33" borderId="52" xfId="0" applyFont="1" applyFill="1" applyBorder="1" applyAlignment="1" applyProtection="1">
      <alignment horizontal="center" vertical="center"/>
      <protection hidden="1"/>
    </xf>
    <xf numFmtId="0" fontId="48" fillId="33" borderId="14" xfId="0" applyFont="1" applyFill="1" applyBorder="1" applyAlignment="1" applyProtection="1">
      <alignment horizontal="right" vertical="center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54" fillId="33" borderId="13" xfId="0" applyFont="1" applyFill="1" applyBorder="1" applyAlignment="1" applyProtection="1">
      <alignment horizontal="center" vertical="center"/>
      <protection hidden="1"/>
    </xf>
    <xf numFmtId="4" fontId="54" fillId="33" borderId="13" xfId="0" applyNumberFormat="1" applyFont="1" applyFill="1" applyBorder="1" applyAlignment="1" applyProtection="1">
      <alignment horizontal="center" vertical="center"/>
      <protection hidden="1"/>
    </xf>
    <xf numFmtId="4" fontId="48" fillId="33" borderId="14" xfId="0" applyNumberFormat="1" applyFont="1" applyFill="1" applyBorder="1" applyAlignment="1" applyProtection="1">
      <alignment horizontal="center" vertical="center"/>
      <protection hidden="1"/>
    </xf>
    <xf numFmtId="4" fontId="46" fillId="33" borderId="49" xfId="0" applyNumberFormat="1" applyFont="1" applyFill="1" applyBorder="1" applyAlignment="1" applyProtection="1">
      <alignment horizontal="right" vertical="center"/>
      <protection hidden="1"/>
    </xf>
    <xf numFmtId="0" fontId="48" fillId="33" borderId="50" xfId="0" applyFont="1" applyFill="1" applyBorder="1" applyAlignment="1" applyProtection="1">
      <alignment horizontal="center" vertical="center"/>
      <protection hidden="1"/>
    </xf>
    <xf numFmtId="0" fontId="54" fillId="33" borderId="14" xfId="0" applyFont="1" applyFill="1" applyBorder="1" applyAlignment="1" applyProtection="1">
      <alignment horizontal="center" vertical="center"/>
      <protection hidden="1"/>
    </xf>
    <xf numFmtId="4" fontId="54" fillId="33" borderId="14" xfId="0" applyNumberFormat="1" applyFont="1" applyFill="1" applyBorder="1" applyAlignment="1" applyProtection="1">
      <alignment horizontal="center" vertical="center"/>
      <protection hidden="1"/>
    </xf>
    <xf numFmtId="4" fontId="46" fillId="33" borderId="14" xfId="0" applyNumberFormat="1" applyFont="1" applyFill="1" applyBorder="1" applyAlignment="1" applyProtection="1">
      <alignment horizontal="right" vertical="center"/>
      <protection hidden="1"/>
    </xf>
    <xf numFmtId="0" fontId="46" fillId="33" borderId="50" xfId="0" applyFont="1" applyFill="1" applyBorder="1" applyAlignment="1" applyProtection="1">
      <alignment horizontal="center" vertical="center"/>
      <protection hidden="1"/>
    </xf>
    <xf numFmtId="9" fontId="48" fillId="33" borderId="13" xfId="0" applyNumberFormat="1" applyFont="1" applyFill="1" applyBorder="1" applyAlignment="1" applyProtection="1">
      <alignment horizontal="center" vertical="center"/>
      <protection hidden="1"/>
    </xf>
    <xf numFmtId="4" fontId="46" fillId="33" borderId="51" xfId="0" applyNumberFormat="1" applyFont="1" applyFill="1" applyBorder="1" applyAlignment="1" applyProtection="1">
      <alignment horizontal="right" vertical="center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8" fillId="33" borderId="13" xfId="0" applyFont="1" applyFill="1" applyBorder="1" applyAlignment="1" applyProtection="1">
      <alignment horizontal="right" vertical="center"/>
      <protection hidden="1"/>
    </xf>
    <xf numFmtId="4" fontId="48" fillId="33" borderId="51" xfId="0" applyNumberFormat="1" applyFont="1" applyFill="1" applyBorder="1" applyAlignment="1" applyProtection="1">
      <alignment horizontal="right" vertical="center"/>
      <protection hidden="1"/>
    </xf>
    <xf numFmtId="0" fontId="48" fillId="33" borderId="13" xfId="61" applyFont="1" applyFill="1" applyBorder="1" applyAlignment="1" applyProtection="1">
      <alignment horizontal="left" vertical="center"/>
      <protection hidden="1"/>
    </xf>
    <xf numFmtId="0" fontId="48" fillId="33" borderId="13" xfId="61" applyFont="1" applyFill="1" applyBorder="1" applyAlignment="1" applyProtection="1">
      <alignment horizontal="center" vertical="center"/>
      <protection hidden="1"/>
    </xf>
    <xf numFmtId="0" fontId="53" fillId="33" borderId="13" xfId="61" applyFont="1" applyFill="1" applyBorder="1" applyAlignment="1" applyProtection="1">
      <alignment horizontal="center" vertical="center"/>
      <protection hidden="1"/>
    </xf>
    <xf numFmtId="4" fontId="46" fillId="33" borderId="13" xfId="61" applyNumberFormat="1" applyFont="1" applyFill="1" applyBorder="1" applyAlignment="1" applyProtection="1">
      <alignment horizontal="right" vertical="center"/>
      <protection hidden="1"/>
    </xf>
    <xf numFmtId="4" fontId="48" fillId="33" borderId="51" xfId="61" applyNumberFormat="1" applyFont="1" applyFill="1" applyBorder="1" applyAlignment="1" applyProtection="1">
      <alignment horizontal="right" vertical="center"/>
      <protection hidden="1"/>
    </xf>
    <xf numFmtId="4" fontId="48" fillId="33" borderId="10" xfId="61" applyNumberFormat="1" applyFont="1" applyFill="1" applyBorder="1" applyAlignment="1" applyProtection="1">
      <alignment horizontal="right" vertical="center"/>
      <protection hidden="1"/>
    </xf>
    <xf numFmtId="0" fontId="49" fillId="33" borderId="13" xfId="0" applyFont="1" applyFill="1" applyBorder="1" applyAlignment="1" applyProtection="1">
      <alignment horizontal="left" vertical="center"/>
      <protection hidden="1"/>
    </xf>
    <xf numFmtId="0" fontId="49" fillId="33" borderId="13" xfId="0" applyFont="1" applyFill="1" applyBorder="1" applyAlignment="1" applyProtection="1">
      <alignment horizontal="center" vertical="center"/>
      <protection hidden="1"/>
    </xf>
    <xf numFmtId="4" fontId="48" fillId="33" borderId="13" xfId="0" applyNumberFormat="1" applyFont="1" applyFill="1" applyBorder="1" applyAlignment="1" applyProtection="1">
      <alignment horizontal="center" vertical="center"/>
      <protection hidden="1"/>
    </xf>
    <xf numFmtId="4" fontId="48" fillId="33" borderId="51" xfId="0" applyNumberFormat="1" applyFont="1" applyFill="1" applyBorder="1" applyAlignment="1" applyProtection="1">
      <alignment horizontal="center" vertical="center"/>
      <protection hidden="1"/>
    </xf>
    <xf numFmtId="0" fontId="48" fillId="33" borderId="14" xfId="0" applyFont="1" applyFill="1" applyBorder="1" applyAlignment="1" applyProtection="1">
      <alignment horizontal="center" vertical="center"/>
      <protection hidden="1"/>
    </xf>
    <xf numFmtId="9" fontId="48" fillId="36" borderId="50" xfId="0" applyNumberFormat="1" applyFont="1" applyFill="1" applyBorder="1" applyAlignment="1" applyProtection="1">
      <alignment horizontal="center" vertical="center"/>
      <protection hidden="1"/>
    </xf>
    <xf numFmtId="9" fontId="48" fillId="36" borderId="53" xfId="0" applyNumberFormat="1" applyFont="1" applyFill="1" applyBorder="1" applyAlignment="1" applyProtection="1">
      <alignment horizontal="center" vertical="center"/>
      <protection hidden="1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4" fontId="46" fillId="36" borderId="12" xfId="61" applyNumberFormat="1" applyFont="1" applyFill="1" applyBorder="1" applyAlignment="1" applyProtection="1">
      <alignment horizontal="right"/>
      <protection hidden="1"/>
    </xf>
    <xf numFmtId="0" fontId="11" fillId="36" borderId="10" xfId="0" applyFont="1" applyFill="1" applyBorder="1" applyAlignment="1" applyProtection="1">
      <alignment horizontal="left" vertical="center" wrapText="1"/>
      <protection hidden="1"/>
    </xf>
    <xf numFmtId="0" fontId="5" fillId="36" borderId="10" xfId="0" applyFont="1" applyFill="1" applyBorder="1" applyAlignment="1" applyProtection="1">
      <alignment horizontal="left" vertical="center" wrapText="1"/>
      <protection hidden="1"/>
    </xf>
    <xf numFmtId="3" fontId="11" fillId="36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0" fontId="14" fillId="33" borderId="54" xfId="0" applyFont="1" applyFill="1" applyBorder="1" applyAlignment="1" applyProtection="1">
      <alignment horizontal="center" vertical="center" wrapText="1"/>
      <protection hidden="1"/>
    </xf>
    <xf numFmtId="4" fontId="6" fillId="33" borderId="55" xfId="0" applyNumberFormat="1" applyFont="1" applyFill="1" applyBorder="1" applyAlignment="1" applyProtection="1">
      <alignment horizontal="right" vertical="center"/>
      <protection hidden="1"/>
    </xf>
    <xf numFmtId="2" fontId="60" fillId="36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vertical="center"/>
      <protection hidden="1"/>
    </xf>
    <xf numFmtId="2" fontId="0" fillId="36" borderId="0" xfId="0" applyNumberFormat="1" applyFill="1" applyAlignment="1" applyProtection="1">
      <alignment/>
      <protection hidden="1"/>
    </xf>
    <xf numFmtId="2" fontId="45" fillId="0" borderId="0" xfId="59" applyNumberFormat="1" applyFont="1" applyProtection="1">
      <alignment/>
      <protection hidden="1"/>
    </xf>
    <xf numFmtId="0" fontId="122" fillId="36" borderId="0" xfId="0" applyFont="1" applyFill="1" applyBorder="1" applyAlignment="1" applyProtection="1">
      <alignment horizontal="left" vertical="center" wrapText="1"/>
      <protection hidden="1"/>
    </xf>
    <xf numFmtId="0" fontId="123" fillId="36" borderId="0" xfId="0" applyFont="1" applyFill="1" applyBorder="1" applyAlignment="1" applyProtection="1">
      <alignment horizontal="left" vertical="top" wrapText="1"/>
      <protection hidden="1"/>
    </xf>
    <xf numFmtId="0" fontId="122" fillId="36" borderId="40" xfId="0" applyFont="1" applyFill="1" applyBorder="1" applyAlignment="1" applyProtection="1">
      <alignment horizontal="left" vertical="center" wrapText="1"/>
      <protection hidden="1"/>
    </xf>
    <xf numFmtId="4" fontId="120" fillId="36" borderId="0" xfId="61" applyNumberFormat="1" applyFont="1" applyFill="1" applyBorder="1" applyAlignment="1" applyProtection="1">
      <alignment horizontal="right" vertical="center" wrapText="1"/>
      <protection hidden="1"/>
    </xf>
    <xf numFmtId="4" fontId="124" fillId="36" borderId="0" xfId="61" applyNumberFormat="1" applyFont="1" applyFill="1" applyBorder="1" applyAlignment="1" applyProtection="1">
      <alignment horizontal="right" vertical="center" wrapText="1"/>
      <protection hidden="1"/>
    </xf>
    <xf numFmtId="4" fontId="124" fillId="36" borderId="38" xfId="61" applyNumberFormat="1" applyFont="1" applyFill="1" applyBorder="1" applyAlignment="1" applyProtection="1">
      <alignment horizontal="right" vertical="center" wrapText="1"/>
      <protection hidden="1"/>
    </xf>
    <xf numFmtId="0" fontId="122" fillId="36" borderId="0" xfId="0" applyFont="1" applyFill="1" applyBorder="1" applyAlignment="1" applyProtection="1">
      <alignment horizontal="left" vertical="center"/>
      <protection hidden="1"/>
    </xf>
    <xf numFmtId="0" fontId="115" fillId="36" borderId="0" xfId="0" applyFont="1" applyFill="1" applyBorder="1" applyAlignment="1" applyProtection="1">
      <alignment horizontal="right" vertical="center"/>
      <protection hidden="1"/>
    </xf>
    <xf numFmtId="197" fontId="125" fillId="36" borderId="14" xfId="0" applyNumberFormat="1" applyFont="1" applyFill="1" applyBorder="1" applyAlignment="1" applyProtection="1">
      <alignment horizontal="left" vertical="center"/>
      <protection locked="0"/>
    </xf>
    <xf numFmtId="197" fontId="125" fillId="36" borderId="17" xfId="0" applyNumberFormat="1" applyFont="1" applyFill="1" applyBorder="1" applyAlignment="1" applyProtection="1">
      <alignment horizontal="left" vertical="center"/>
      <protection locked="0"/>
    </xf>
    <xf numFmtId="0" fontId="119" fillId="36" borderId="53" xfId="0" applyFont="1" applyFill="1" applyBorder="1" applyAlignment="1" applyProtection="1">
      <alignment horizontal="right" vertical="center" wrapText="1"/>
      <protection hidden="1"/>
    </xf>
    <xf numFmtId="0" fontId="119" fillId="36" borderId="15" xfId="0" applyFont="1" applyFill="1" applyBorder="1" applyAlignment="1" applyProtection="1">
      <alignment horizontal="right" vertical="center" wrapText="1"/>
      <protection hidden="1"/>
    </xf>
    <xf numFmtId="0" fontId="119" fillId="36" borderId="56" xfId="0" applyFont="1" applyFill="1" applyBorder="1" applyAlignment="1" applyProtection="1">
      <alignment horizontal="right" vertical="center" wrapText="1"/>
      <protection hidden="1"/>
    </xf>
    <xf numFmtId="4" fontId="124" fillId="36" borderId="0" xfId="61" applyNumberFormat="1" applyFont="1" applyFill="1" applyBorder="1" applyAlignment="1" applyProtection="1">
      <alignment horizontal="right" vertical="center"/>
      <protection hidden="1"/>
    </xf>
    <xf numFmtId="4" fontId="120" fillId="36" borderId="0" xfId="61" applyNumberFormat="1" applyFont="1" applyFill="1" applyBorder="1" applyAlignment="1" applyProtection="1">
      <alignment horizontal="right" vertical="center"/>
      <protection hidden="1"/>
    </xf>
    <xf numFmtId="0" fontId="12" fillId="36" borderId="57" xfId="63" applyFont="1" applyFill="1" applyBorder="1" applyAlignment="1" applyProtection="1">
      <alignment horizontal="right"/>
      <protection hidden="1"/>
    </xf>
    <xf numFmtId="0" fontId="12" fillId="36" borderId="58" xfId="63" applyFont="1" applyFill="1" applyBorder="1" applyAlignment="1" applyProtection="1">
      <alignment horizontal="right"/>
      <protection hidden="1"/>
    </xf>
    <xf numFmtId="0" fontId="12" fillId="36" borderId="59" xfId="63" applyFont="1" applyFill="1" applyBorder="1" applyAlignment="1" applyProtection="1">
      <alignment horizontal="right"/>
      <protection hidden="1"/>
    </xf>
    <xf numFmtId="0" fontId="124" fillId="36" borderId="37" xfId="0" applyFont="1" applyFill="1" applyBorder="1" applyAlignment="1" applyProtection="1">
      <alignment horizontal="center" vertical="center"/>
      <protection hidden="1"/>
    </xf>
    <xf numFmtId="0" fontId="124" fillId="36" borderId="0" xfId="0" applyFont="1" applyFill="1" applyBorder="1" applyAlignment="1" applyProtection="1">
      <alignment horizontal="center" vertical="center"/>
      <protection hidden="1"/>
    </xf>
    <xf numFmtId="0" fontId="124" fillId="36" borderId="38" xfId="0" applyFont="1" applyFill="1" applyBorder="1" applyAlignment="1" applyProtection="1">
      <alignment horizontal="center" vertical="center"/>
      <protection hidden="1"/>
    </xf>
    <xf numFmtId="0" fontId="119" fillId="36" borderId="14" xfId="0" applyFont="1" applyFill="1" applyBorder="1" applyAlignment="1" applyProtection="1">
      <alignment horizontal="left" vertical="center"/>
      <protection locked="0"/>
    </xf>
    <xf numFmtId="0" fontId="119" fillId="36" borderId="17" xfId="0" applyFont="1" applyFill="1" applyBorder="1" applyAlignment="1" applyProtection="1">
      <alignment horizontal="left" vertical="center"/>
      <protection locked="0"/>
    </xf>
    <xf numFmtId="0" fontId="119" fillId="36" borderId="13" xfId="0" applyFont="1" applyFill="1" applyBorder="1" applyAlignment="1" applyProtection="1">
      <alignment horizontal="left" vertical="center"/>
      <protection locked="0"/>
    </xf>
    <xf numFmtId="0" fontId="119" fillId="36" borderId="19" xfId="0" applyFont="1" applyFill="1" applyBorder="1" applyAlignment="1" applyProtection="1">
      <alignment horizontal="left" vertical="center"/>
      <protection locked="0"/>
    </xf>
    <xf numFmtId="0" fontId="14" fillId="33" borderId="60" xfId="0" applyFont="1" applyFill="1" applyBorder="1" applyAlignment="1" applyProtection="1">
      <alignment horizontal="right" vertical="center"/>
      <protection hidden="1"/>
    </xf>
    <xf numFmtId="0" fontId="14" fillId="33" borderId="54" xfId="0" applyFont="1" applyFill="1" applyBorder="1" applyAlignment="1" applyProtection="1">
      <alignment horizontal="right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33" borderId="54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2" fillId="0" borderId="57" xfId="63" applyFont="1" applyFill="1" applyBorder="1" applyAlignment="1" applyProtection="1">
      <alignment horizontal="right"/>
      <protection hidden="1"/>
    </xf>
    <xf numFmtId="0" fontId="12" fillId="0" borderId="58" xfId="63" applyFont="1" applyFill="1" applyBorder="1" applyAlignment="1" applyProtection="1">
      <alignment horizontal="right"/>
      <protection hidden="1"/>
    </xf>
    <xf numFmtId="0" fontId="12" fillId="0" borderId="59" xfId="63" applyFont="1" applyFill="1" applyBorder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16" fillId="0" borderId="11" xfId="0" applyFont="1" applyFill="1" applyBorder="1" applyAlignment="1" applyProtection="1">
      <alignment horizontal="center" vertical="center" wrapText="1"/>
      <protection hidden="1"/>
    </xf>
    <xf numFmtId="0" fontId="116" fillId="0" borderId="12" xfId="0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28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26" fillId="39" borderId="11" xfId="0" applyFont="1" applyFill="1" applyBorder="1" applyAlignment="1" applyProtection="1">
      <alignment horizontal="center" vertical="center" wrapText="1"/>
      <protection hidden="1"/>
    </xf>
    <xf numFmtId="0" fontId="126" fillId="39" borderId="12" xfId="0" applyFont="1" applyFill="1" applyBorder="1" applyAlignment="1" applyProtection="1">
      <alignment horizontal="center" vertical="center" wrapText="1"/>
      <protection hidden="1"/>
    </xf>
    <xf numFmtId="4" fontId="126" fillId="3" borderId="11" xfId="0" applyNumberFormat="1" applyFont="1" applyFill="1" applyBorder="1" applyAlignment="1" applyProtection="1">
      <alignment horizontal="center" vertical="center" wrapText="1"/>
      <protection hidden="1"/>
    </xf>
    <xf numFmtId="4" fontId="126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33" borderId="61" xfId="0" applyFont="1" applyFill="1" applyBorder="1" applyAlignment="1" applyProtection="1">
      <alignment horizontal="center" vertical="center"/>
      <protection hidden="1"/>
    </xf>
    <xf numFmtId="4" fontId="15" fillId="0" borderId="54" xfId="0" applyNumberFormat="1" applyFont="1" applyFill="1" applyBorder="1" applyAlignment="1" applyProtection="1">
      <alignment horizontal="center" vertical="center"/>
      <protection hidden="1"/>
    </xf>
    <xf numFmtId="0" fontId="42" fillId="0" borderId="10" xfId="0" applyFont="1" applyBorder="1" applyAlignment="1" applyProtection="1">
      <alignment horizontal="center" vertical="center"/>
      <protection hidden="1"/>
    </xf>
    <xf numFmtId="4" fontId="34" fillId="0" borderId="10" xfId="0" applyNumberFormat="1" applyFont="1" applyBorder="1" applyAlignment="1" applyProtection="1">
      <alignment horizontal="center" vertical="center" wrapText="1"/>
      <protection hidden="1"/>
    </xf>
    <xf numFmtId="4" fontId="34" fillId="0" borderId="11" xfId="0" applyNumberFormat="1" applyFont="1" applyBorder="1" applyAlignment="1" applyProtection="1">
      <alignment horizontal="center" vertical="center" wrapText="1"/>
      <protection hidden="1"/>
    </xf>
    <xf numFmtId="0" fontId="42" fillId="0" borderId="50" xfId="0" applyFont="1" applyFill="1" applyBorder="1" applyAlignment="1" applyProtection="1">
      <alignment horizontal="center" vertical="center"/>
      <protection hidden="1"/>
    </xf>
    <xf numFmtId="0" fontId="42" fillId="0" borderId="13" xfId="0" applyFont="1" applyFill="1" applyBorder="1" applyAlignment="1" applyProtection="1">
      <alignment horizontal="center" vertical="center"/>
      <protection hidden="1"/>
    </xf>
    <xf numFmtId="0" fontId="42" fillId="0" borderId="51" xfId="0" applyFont="1" applyFill="1" applyBorder="1" applyAlignment="1" applyProtection="1">
      <alignment horizontal="center" vertical="center"/>
      <protection hidden="1"/>
    </xf>
    <xf numFmtId="0" fontId="42" fillId="0" borderId="50" xfId="0" applyFont="1" applyBorder="1" applyAlignment="1" applyProtection="1">
      <alignment horizontal="center" vertical="center"/>
      <protection hidden="1"/>
    </xf>
    <xf numFmtId="0" fontId="42" fillId="0" borderId="13" xfId="0" applyFont="1" applyBorder="1" applyAlignment="1" applyProtection="1">
      <alignment horizontal="center" vertical="center"/>
      <protection hidden="1"/>
    </xf>
    <xf numFmtId="0" fontId="42" fillId="0" borderId="51" xfId="0" applyFont="1" applyBorder="1" applyAlignment="1" applyProtection="1">
      <alignment horizontal="center" vertical="center"/>
      <protection hidden="1"/>
    </xf>
    <xf numFmtId="0" fontId="32" fillId="0" borderId="62" xfId="63" applyFont="1" applyFill="1" applyBorder="1" applyAlignment="1" applyProtection="1">
      <alignment horizontal="right"/>
      <protection hidden="1"/>
    </xf>
    <xf numFmtId="0" fontId="34" fillId="33" borderId="10" xfId="0" applyFont="1" applyFill="1" applyBorder="1" applyAlignment="1" applyProtection="1">
      <alignment horizontal="center" vertical="center"/>
      <protection hidden="1"/>
    </xf>
    <xf numFmtId="0" fontId="35" fillId="0" borderId="10" xfId="0" applyFont="1" applyFill="1" applyBorder="1" applyAlignment="1" applyProtection="1">
      <alignment horizontal="center" vertical="center"/>
      <protection hidden="1"/>
    </xf>
    <xf numFmtId="0" fontId="34" fillId="0" borderId="10" xfId="0" applyFont="1" applyBorder="1" applyAlignment="1" applyProtection="1">
      <alignment horizontal="center" vertical="center"/>
      <protection hidden="1"/>
    </xf>
    <xf numFmtId="0" fontId="34" fillId="0" borderId="11" xfId="0" applyFont="1" applyBorder="1" applyAlignment="1" applyProtection="1">
      <alignment horizontal="center" vertical="center"/>
      <protection hidden="1"/>
    </xf>
    <xf numFmtId="4" fontId="127" fillId="0" borderId="10" xfId="0" applyNumberFormat="1" applyFont="1" applyBorder="1" applyAlignment="1" applyProtection="1">
      <alignment horizontal="center" vertical="center" wrapText="1"/>
      <protection hidden="1"/>
    </xf>
    <xf numFmtId="4" fontId="127" fillId="0" borderId="11" xfId="0" applyNumberFormat="1" applyFont="1" applyBorder="1" applyAlignment="1" applyProtection="1">
      <alignment horizontal="center" vertical="center" wrapText="1"/>
      <protection hidden="1"/>
    </xf>
    <xf numFmtId="0" fontId="12" fillId="0" borderId="0" xfId="63" applyFont="1" applyFill="1" applyBorder="1" applyAlignment="1" applyProtection="1">
      <alignment horizontal="right"/>
      <protection hidden="1"/>
    </xf>
    <xf numFmtId="0" fontId="13" fillId="0" borderId="10" xfId="61" applyFont="1" applyBorder="1" applyAlignment="1" applyProtection="1">
      <alignment horizontal="center" vertical="center"/>
      <protection hidden="1"/>
    </xf>
    <xf numFmtId="0" fontId="13" fillId="0" borderId="11" xfId="61" applyFont="1" applyBorder="1" applyAlignment="1" applyProtection="1">
      <alignment horizontal="center" vertical="center"/>
      <protection hidden="1"/>
    </xf>
    <xf numFmtId="0" fontId="6" fillId="0" borderId="10" xfId="61" applyFont="1" applyFill="1" applyBorder="1" applyAlignment="1" applyProtection="1">
      <alignment horizontal="center" vertical="center" wrapText="1"/>
      <protection hidden="1"/>
    </xf>
    <xf numFmtId="0" fontId="6" fillId="0" borderId="11" xfId="61" applyFont="1" applyFill="1" applyBorder="1" applyAlignment="1" applyProtection="1">
      <alignment horizontal="center" vertical="center" wrapText="1"/>
      <protection hidden="1"/>
    </xf>
    <xf numFmtId="4" fontId="116" fillId="0" borderId="10" xfId="0" applyNumberFormat="1" applyFont="1" applyBorder="1" applyAlignment="1" applyProtection="1">
      <alignment horizontal="center" vertical="center" wrapText="1"/>
      <protection hidden="1"/>
    </xf>
    <xf numFmtId="4" fontId="116" fillId="0" borderId="11" xfId="0" applyNumberFormat="1" applyFont="1" applyBorder="1" applyAlignment="1" applyProtection="1">
      <alignment horizontal="center" vertical="center" wrapText="1"/>
      <protection hidden="1"/>
    </xf>
    <xf numFmtId="0" fontId="55" fillId="0" borderId="50" xfId="0" applyFont="1" applyBorder="1" applyAlignment="1" applyProtection="1">
      <alignment horizontal="center" vertical="center"/>
      <protection hidden="1"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51" xfId="0" applyFont="1" applyBorder="1" applyAlignment="1" applyProtection="1">
      <alignment horizontal="center" vertical="center"/>
      <protection hidden="1"/>
    </xf>
    <xf numFmtId="4" fontId="6" fillId="0" borderId="10" xfId="61" applyNumberFormat="1" applyFont="1" applyBorder="1" applyAlignment="1" applyProtection="1">
      <alignment horizontal="center" vertical="center" wrapText="1"/>
      <protection hidden="1"/>
    </xf>
    <xf numFmtId="4" fontId="6" fillId="0" borderId="11" xfId="61" applyNumberFormat="1" applyFont="1" applyBorder="1" applyAlignment="1" applyProtection="1">
      <alignment horizontal="center" vertical="center" wrapText="1"/>
      <protection hidden="1"/>
    </xf>
    <xf numFmtId="0" fontId="6" fillId="0" borderId="10" xfId="61" applyFont="1" applyBorder="1" applyAlignment="1" applyProtection="1">
      <alignment horizontal="center" vertical="center" wrapText="1"/>
      <protection hidden="1"/>
    </xf>
    <xf numFmtId="0" fontId="6" fillId="0" borderId="11" xfId="61" applyFont="1" applyBorder="1" applyAlignment="1" applyProtection="1">
      <alignment horizontal="center" vertical="center" wrapText="1"/>
      <protection hidden="1"/>
    </xf>
    <xf numFmtId="0" fontId="114" fillId="34" borderId="39" xfId="0" applyFont="1" applyFill="1" applyBorder="1" applyAlignment="1">
      <alignment horizontal="right"/>
    </xf>
    <xf numFmtId="0" fontId="114" fillId="34" borderId="40" xfId="0" applyFont="1" applyFill="1" applyBorder="1" applyAlignment="1">
      <alignment horizontal="right"/>
    </xf>
    <xf numFmtId="0" fontId="114" fillId="34" borderId="41" xfId="0" applyFont="1" applyFill="1" applyBorder="1" applyAlignment="1">
      <alignment horizontal="right"/>
    </xf>
    <xf numFmtId="0" fontId="110" fillId="8" borderId="39" xfId="0" applyFont="1" applyFill="1" applyBorder="1" applyAlignment="1">
      <alignment horizontal="center"/>
    </xf>
    <xf numFmtId="0" fontId="110" fillId="8" borderId="40" xfId="0" applyFont="1" applyFill="1" applyBorder="1" applyAlignment="1">
      <alignment horizontal="center"/>
    </xf>
    <xf numFmtId="0" fontId="110" fillId="8" borderId="21" xfId="0" applyFont="1" applyFill="1" applyBorder="1" applyAlignment="1">
      <alignment horizontal="center"/>
    </xf>
    <xf numFmtId="0" fontId="110" fillId="8" borderId="46" xfId="0" applyFont="1" applyFill="1" applyBorder="1" applyAlignment="1">
      <alignment horizontal="center"/>
    </xf>
    <xf numFmtId="0" fontId="114" fillId="34" borderId="20" xfId="0" applyFont="1" applyFill="1" applyBorder="1" applyAlignment="1">
      <alignment horizontal="center" vertical="center"/>
    </xf>
    <xf numFmtId="0" fontId="114" fillId="34" borderId="21" xfId="0" applyFont="1" applyFill="1" applyBorder="1" applyAlignment="1">
      <alignment horizontal="center" vertical="center"/>
    </xf>
    <xf numFmtId="0" fontId="114" fillId="34" borderId="46" xfId="0" applyFont="1" applyFill="1" applyBorder="1" applyAlignment="1">
      <alignment horizontal="center" vertical="center"/>
    </xf>
    <xf numFmtId="9" fontId="119" fillId="36" borderId="38" xfId="67" applyFont="1" applyFill="1" applyBorder="1" applyAlignment="1" applyProtection="1">
      <alignment horizontal="center" vertical="center"/>
      <protection hidden="1"/>
    </xf>
    <xf numFmtId="0" fontId="119" fillId="36" borderId="0" xfId="0" applyFont="1" applyFill="1" applyBorder="1" applyAlignment="1" applyProtection="1">
      <alignment horizontal="left" vertical="center"/>
      <protection hidden="1"/>
    </xf>
    <xf numFmtId="0" fontId="128" fillId="36" borderId="0" xfId="0" applyFont="1" applyFill="1" applyBorder="1" applyAlignment="1" applyProtection="1">
      <alignment vertical="center"/>
      <protection hidden="1"/>
    </xf>
    <xf numFmtId="0" fontId="11" fillId="36" borderId="34" xfId="0" applyFont="1" applyFill="1" applyBorder="1" applyAlignment="1" applyProtection="1">
      <alignment vertical="center"/>
      <protection locked="0"/>
    </xf>
    <xf numFmtId="0" fontId="11" fillId="36" borderId="35" xfId="0" applyFont="1" applyFill="1" applyBorder="1" applyAlignment="1" applyProtection="1">
      <alignment vertical="center"/>
      <protection locked="0"/>
    </xf>
    <xf numFmtId="0" fontId="11" fillId="36" borderId="37" xfId="0" applyFont="1" applyFill="1" applyBorder="1" applyAlignment="1" applyProtection="1">
      <alignment vertical="center"/>
      <protection locked="0"/>
    </xf>
    <xf numFmtId="0" fontId="124" fillId="36" borderId="0" xfId="0" applyFont="1" applyFill="1" applyBorder="1" applyAlignment="1" applyProtection="1">
      <alignment horizontal="left" vertical="center"/>
      <protection locked="0"/>
    </xf>
    <xf numFmtId="0" fontId="25" fillId="36" borderId="0" xfId="0" applyFont="1" applyFill="1" applyBorder="1" applyAlignment="1" applyProtection="1">
      <alignment vertical="center"/>
      <protection locked="0"/>
    </xf>
    <xf numFmtId="0" fontId="128" fillId="36" borderId="0" xfId="0" applyFont="1" applyFill="1" applyBorder="1" applyAlignment="1" applyProtection="1">
      <alignment vertical="center"/>
      <protection locked="0"/>
    </xf>
    <xf numFmtId="0" fontId="119" fillId="36" borderId="0" xfId="0" applyFont="1" applyFill="1" applyBorder="1" applyAlignment="1" applyProtection="1">
      <alignment horizontal="right" vertical="top"/>
      <protection locked="0"/>
    </xf>
    <xf numFmtId="0" fontId="11" fillId="36" borderId="0" xfId="0" applyFont="1" applyFill="1" applyBorder="1" applyAlignment="1" applyProtection="1">
      <alignment/>
      <protection locked="0"/>
    </xf>
    <xf numFmtId="0" fontId="124" fillId="36" borderId="0" xfId="0" applyFont="1" applyFill="1" applyBorder="1" applyAlignment="1" applyProtection="1">
      <alignment horizontal="left"/>
      <protection locked="0"/>
    </xf>
    <xf numFmtId="0" fontId="11" fillId="36" borderId="0" xfId="0" applyFont="1" applyFill="1" applyBorder="1" applyAlignment="1" applyProtection="1">
      <alignment wrapText="1"/>
      <protection locked="0"/>
    </xf>
    <xf numFmtId="0" fontId="11" fillId="36" borderId="0" xfId="0" applyFont="1" applyFill="1" applyBorder="1" applyAlignment="1" applyProtection="1">
      <alignment vertical="center"/>
      <protection locked="0"/>
    </xf>
    <xf numFmtId="0" fontId="11" fillId="36" borderId="33" xfId="0" applyFont="1" applyFill="1" applyBorder="1" applyAlignment="1" applyProtection="1">
      <alignment wrapText="1"/>
      <protection locked="0"/>
    </xf>
    <xf numFmtId="0" fontId="11" fillId="36" borderId="42" xfId="0" applyFont="1" applyFill="1" applyBorder="1" applyAlignment="1" applyProtection="1">
      <alignment horizontal="center" vertical="center"/>
      <protection locked="0"/>
    </xf>
    <xf numFmtId="0" fontId="11" fillId="36" borderId="24" xfId="0" applyFont="1" applyFill="1" applyBorder="1" applyAlignment="1" applyProtection="1">
      <alignment horizontal="center" vertical="center"/>
      <protection locked="0"/>
    </xf>
    <xf numFmtId="0" fontId="11" fillId="3" borderId="6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3" borderId="10" xfId="0" applyFont="1" applyFill="1" applyBorder="1" applyAlignment="1" applyProtection="1">
      <alignment horizontal="center" vertical="center" wrapText="1"/>
      <protection hidden="1"/>
    </xf>
    <xf numFmtId="0" fontId="21" fillId="39" borderId="10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0" fontId="21" fillId="39" borderId="10" xfId="0" applyFont="1" applyFill="1" applyBorder="1" applyAlignment="1" applyProtection="1">
      <alignment horizontal="left" vertical="center" wrapText="1"/>
      <protection hidden="1"/>
    </xf>
    <xf numFmtId="0" fontId="21" fillId="3" borderId="10" xfId="0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Fill="1" applyBorder="1" applyAlignment="1" applyProtection="1">
      <alignment horizontal="center" vertical="center" wrapText="1"/>
      <protection hidden="1"/>
    </xf>
    <xf numFmtId="0" fontId="21" fillId="39" borderId="12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39" borderId="11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9" fontId="6" fillId="37" borderId="10" xfId="0" applyNumberFormat="1" applyFont="1" applyFill="1" applyBorder="1" applyAlignment="1" applyProtection="1">
      <alignment horizontal="center" vertical="center"/>
      <protection hidden="1"/>
    </xf>
    <xf numFmtId="9" fontId="6" fillId="33" borderId="61" xfId="0" applyNumberFormat="1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vertical="center" wrapText="1"/>
      <protection hidden="1"/>
    </xf>
    <xf numFmtId="0" fontId="6" fillId="2" borderId="19" xfId="0" applyFont="1" applyFill="1" applyBorder="1" applyAlignment="1" applyProtection="1">
      <alignment vertical="center" wrapText="1"/>
      <protection hidden="1"/>
    </xf>
    <xf numFmtId="0" fontId="23" fillId="33" borderId="2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129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4" fontId="6" fillId="0" borderId="14" xfId="0" applyNumberFormat="1" applyFont="1" applyBorder="1" applyAlignment="1" applyProtection="1">
      <alignment horizontal="right" vertical="center"/>
      <protection locked="0"/>
    </xf>
    <xf numFmtId="197" fontId="21" fillId="0" borderId="15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36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36" fillId="39" borderId="12" xfId="0" applyFont="1" applyFill="1" applyBorder="1" applyAlignment="1" applyProtection="1">
      <alignment horizontal="center" vertical="center" wrapText="1"/>
      <protection hidden="1"/>
    </xf>
    <xf numFmtId="0" fontId="36" fillId="3" borderId="12" xfId="0" applyFont="1" applyFill="1" applyBorder="1" applyAlignment="1" applyProtection="1">
      <alignment horizontal="center" vertical="center" wrapText="1"/>
      <protection hidden="1"/>
    </xf>
    <xf numFmtId="0" fontId="36" fillId="36" borderId="10" xfId="0" applyFont="1" applyFill="1" applyBorder="1" applyAlignment="1" applyProtection="1">
      <alignment horizontal="center" vertical="center" wrapText="1"/>
      <protection hidden="1"/>
    </xf>
    <xf numFmtId="0" fontId="36" fillId="39" borderId="10" xfId="0" applyFont="1" applyFill="1" applyBorder="1" applyAlignment="1" applyProtection="1">
      <alignment horizontal="center" vertical="center" wrapText="1"/>
      <protection hidden="1"/>
    </xf>
    <xf numFmtId="0" fontId="36" fillId="3" borderId="10" xfId="0" applyFont="1" applyFill="1" applyBorder="1" applyAlignment="1" applyProtection="1">
      <alignment horizontal="center" vertical="center" wrapText="1"/>
      <protection hidden="1"/>
    </xf>
    <xf numFmtId="9" fontId="34" fillId="36" borderId="10" xfId="0" applyNumberFormat="1" applyFont="1" applyFill="1" applyBorder="1" applyAlignment="1" applyProtection="1">
      <alignment horizontal="center" vertical="center"/>
      <protection hidden="1"/>
    </xf>
    <xf numFmtId="9" fontId="34" fillId="36" borderId="50" xfId="0" applyNumberFormat="1" applyFont="1" applyFill="1" applyBorder="1" applyAlignment="1" applyProtection="1">
      <alignment horizontal="center" vertical="center"/>
      <protection hidden="1"/>
    </xf>
    <xf numFmtId="4" fontId="33" fillId="33" borderId="13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4" fontId="41" fillId="0" borderId="0" xfId="0" applyNumberFormat="1" applyFont="1" applyFill="1" applyBorder="1" applyAlignment="1" applyProtection="1">
      <alignment horizontal="center" vertical="center"/>
      <protection locked="0"/>
    </xf>
    <xf numFmtId="4" fontId="34" fillId="0" borderId="0" xfId="0" applyNumberFormat="1" applyFont="1" applyFill="1" applyBorder="1" applyAlignment="1" applyProtection="1">
      <alignment horizontal="center" vertical="center"/>
      <protection locked="0"/>
    </xf>
    <xf numFmtId="4" fontId="34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128" fillId="0" borderId="0" xfId="0" applyNumberFormat="1" applyFont="1" applyBorder="1" applyAlignment="1" applyProtection="1">
      <alignment horizontal="left" vertical="center"/>
      <protection locked="0"/>
    </xf>
    <xf numFmtId="0" fontId="128" fillId="0" borderId="0" xfId="0" applyFont="1" applyBorder="1" applyAlignment="1" applyProtection="1">
      <alignment horizontal="right" vertical="center"/>
      <protection locked="0"/>
    </xf>
    <xf numFmtId="0" fontId="128" fillId="0" borderId="0" xfId="0" applyFont="1" applyAlignment="1" applyProtection="1">
      <alignment horizontal="left" vertical="center"/>
      <protection locked="0"/>
    </xf>
    <xf numFmtId="4" fontId="33" fillId="0" borderId="0" xfId="0" applyNumberFormat="1" applyFont="1" applyBorder="1" applyAlignment="1" applyProtection="1">
      <alignment vertical="center"/>
      <protection locked="0"/>
    </xf>
    <xf numFmtId="4" fontId="33" fillId="0" borderId="0" xfId="61" applyNumberFormat="1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center" vertical="center"/>
      <protection locked="0"/>
    </xf>
    <xf numFmtId="4" fontId="33" fillId="0" borderId="0" xfId="61" applyNumberFormat="1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33" fillId="0" borderId="0" xfId="61" applyFont="1" applyBorder="1" applyAlignment="1" applyProtection="1">
      <alignment horizontal="center" vertical="center"/>
      <protection locked="0"/>
    </xf>
    <xf numFmtId="14" fontId="127" fillId="0" borderId="0" xfId="0" applyNumberFormat="1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4" fillId="0" borderId="14" xfId="61" applyFont="1" applyBorder="1" applyAlignment="1" applyProtection="1">
      <alignment horizontal="center" vertical="center"/>
      <protection locked="0"/>
    </xf>
    <xf numFmtId="4" fontId="34" fillId="0" borderId="14" xfId="61" applyNumberFormat="1" applyFont="1" applyBorder="1" applyAlignment="1" applyProtection="1">
      <alignment horizontal="center" vertical="center"/>
      <protection locked="0"/>
    </xf>
    <xf numFmtId="4" fontId="34" fillId="0" borderId="0" xfId="61" applyNumberFormat="1" applyFont="1" applyBorder="1" applyAlignment="1" applyProtection="1">
      <alignment horizontal="center" vertical="center"/>
      <protection locked="0"/>
    </xf>
    <xf numFmtId="197" fontId="36" fillId="0" borderId="15" xfId="0" applyNumberFormat="1" applyFont="1" applyBorder="1" applyAlignment="1" applyProtection="1">
      <alignment horizontal="left" vertical="center"/>
      <protection locked="0"/>
    </xf>
    <xf numFmtId="4" fontId="3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 wrapText="1"/>
      <protection hidden="1"/>
    </xf>
    <xf numFmtId="0" fontId="46" fillId="36" borderId="10" xfId="0" applyFont="1" applyFill="1" applyBorder="1" applyAlignment="1" applyProtection="1">
      <alignment horizontal="left" vertical="center"/>
      <protection hidden="1"/>
    </xf>
    <xf numFmtId="0" fontId="21" fillId="3" borderId="10" xfId="0" applyFont="1" applyFill="1" applyBorder="1" applyAlignment="1" applyProtection="1">
      <alignment horizontal="center" vertical="center"/>
      <protection hidden="1"/>
    </xf>
    <xf numFmtId="0" fontId="21" fillId="39" borderId="10" xfId="0" applyFont="1" applyFill="1" applyBorder="1" applyAlignment="1" applyProtection="1">
      <alignment horizontal="center" vertical="center"/>
      <protection hidden="1"/>
    </xf>
    <xf numFmtId="4" fontId="48" fillId="38" borderId="10" xfId="0" applyNumberFormat="1" applyFont="1" applyFill="1" applyBorder="1" applyAlignment="1" applyProtection="1">
      <alignment horizontal="center" vertical="center"/>
      <protection hidden="1"/>
    </xf>
    <xf numFmtId="0" fontId="46" fillId="36" borderId="10" xfId="0" applyFont="1" applyFill="1" applyBorder="1" applyAlignment="1" applyProtection="1">
      <alignment vertical="center" wrapText="1" shrinkToFit="1"/>
      <protection hidden="1"/>
    </xf>
    <xf numFmtId="0" fontId="46" fillId="36" borderId="10" xfId="0" applyFont="1" applyFill="1" applyBorder="1" applyAlignment="1" applyProtection="1">
      <alignment vertical="center" shrinkToFit="1"/>
      <protection hidden="1"/>
    </xf>
    <xf numFmtId="0" fontId="21" fillId="36" borderId="12" xfId="0" applyFont="1" applyFill="1" applyBorder="1" applyAlignment="1" applyProtection="1">
      <alignment horizontal="center" vertical="center" wrapText="1"/>
      <protection hidden="1"/>
    </xf>
    <xf numFmtId="0" fontId="50" fillId="36" borderId="10" xfId="0" applyFont="1" applyFill="1" applyBorder="1" applyAlignment="1" applyProtection="1">
      <alignment horizontal="left" vertical="center" wrapText="1"/>
      <protection hidden="1"/>
    </xf>
    <xf numFmtId="0" fontId="21" fillId="36" borderId="11" xfId="0" applyFont="1" applyFill="1" applyBorder="1" applyAlignment="1" applyProtection="1">
      <alignment horizontal="center" vertical="center" wrapText="1"/>
      <protection hidden="1"/>
    </xf>
    <xf numFmtId="0" fontId="6" fillId="33" borderId="13" xfId="61" applyFont="1" applyFill="1" applyBorder="1" applyAlignment="1" applyProtection="1">
      <alignment horizontal="center" vertical="center" wrapText="1"/>
      <protection locked="0"/>
    </xf>
    <xf numFmtId="2" fontId="130" fillId="36" borderId="10" xfId="0" applyNumberFormat="1" applyFont="1" applyFill="1" applyBorder="1" applyAlignment="1" applyProtection="1">
      <alignment/>
      <protection locked="0"/>
    </xf>
    <xf numFmtId="4" fontId="48" fillId="33" borderId="13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right" vertical="center"/>
      <protection locked="0"/>
    </xf>
    <xf numFmtId="0" fontId="13" fillId="0" borderId="0" xfId="61" applyFont="1" applyFill="1" applyBorder="1" applyAlignment="1" applyProtection="1">
      <alignment horizontal="center" vertical="center"/>
      <protection locked="0"/>
    </xf>
    <xf numFmtId="0" fontId="13" fillId="0" borderId="0" xfId="61" applyFont="1" applyFill="1" applyBorder="1" applyAlignment="1" applyProtection="1">
      <alignment horizontal="right" vertical="center"/>
      <protection locked="0"/>
    </xf>
    <xf numFmtId="4" fontId="13" fillId="0" borderId="0" xfId="61" applyNumberFormat="1" applyFont="1" applyFill="1" applyBorder="1" applyAlignment="1" applyProtection="1">
      <alignment horizontal="right" vertical="center"/>
      <protection locked="0"/>
    </xf>
    <xf numFmtId="4" fontId="8" fillId="0" borderId="0" xfId="61" applyNumberFormat="1" applyFont="1" applyFill="1" applyBorder="1" applyAlignment="1" applyProtection="1">
      <alignment horizontal="center" vertical="center"/>
      <protection locked="0"/>
    </xf>
    <xf numFmtId="4" fontId="6" fillId="0" borderId="0" xfId="61" applyNumberFormat="1" applyFont="1" applyFill="1" applyBorder="1" applyAlignment="1" applyProtection="1">
      <alignment horizontal="center" vertical="center"/>
      <protection locked="0"/>
    </xf>
    <xf numFmtId="0" fontId="8" fillId="0" borderId="0" xfId="61" applyFont="1" applyBorder="1" applyAlignment="1" applyProtection="1">
      <alignment vertical="center"/>
      <protection locked="0"/>
    </xf>
    <xf numFmtId="0" fontId="131" fillId="0" borderId="0" xfId="61" applyFont="1" applyFill="1" applyBorder="1" applyAlignment="1" applyProtection="1">
      <alignment horizontal="left" vertical="center"/>
      <protection locked="0"/>
    </xf>
    <xf numFmtId="0" fontId="48" fillId="0" borderId="0" xfId="61" applyFont="1" applyFill="1" applyBorder="1" applyAlignment="1" applyProtection="1">
      <alignment horizontal="right" vertical="center"/>
      <protection locked="0"/>
    </xf>
    <xf numFmtId="0" fontId="48" fillId="0" borderId="0" xfId="61" applyFont="1" applyBorder="1" applyAlignment="1" applyProtection="1">
      <alignment horizontal="left" vertical="center"/>
      <protection locked="0"/>
    </xf>
    <xf numFmtId="4" fontId="6" fillId="0" borderId="0" xfId="61" applyNumberFormat="1" applyFont="1" applyBorder="1" applyAlignment="1" applyProtection="1">
      <alignment horizontal="center" vertical="center"/>
      <protection locked="0"/>
    </xf>
    <xf numFmtId="4" fontId="6" fillId="0" borderId="0" xfId="61" applyNumberFormat="1" applyFont="1" applyBorder="1" applyAlignment="1" applyProtection="1">
      <alignment vertical="center"/>
      <protection locked="0"/>
    </xf>
    <xf numFmtId="4" fontId="8" fillId="0" borderId="0" xfId="61" applyNumberFormat="1" applyFont="1" applyBorder="1" applyAlignment="1" applyProtection="1">
      <alignment vertical="center"/>
      <protection locked="0"/>
    </xf>
    <xf numFmtId="0" fontId="46" fillId="0" borderId="0" xfId="61" applyFont="1" applyBorder="1" applyAlignment="1" applyProtection="1">
      <alignment horizontal="center" vertical="center"/>
      <protection locked="0"/>
    </xf>
    <xf numFmtId="0" fontId="46" fillId="0" borderId="0" xfId="61" applyFont="1" applyBorder="1" applyAlignment="1" applyProtection="1">
      <alignment vertical="center"/>
      <protection locked="0"/>
    </xf>
    <xf numFmtId="4" fontId="46" fillId="0" borderId="0" xfId="61" applyNumberFormat="1" applyFont="1" applyBorder="1" applyAlignment="1" applyProtection="1">
      <alignment vertical="center"/>
      <protection locked="0"/>
    </xf>
    <xf numFmtId="14" fontId="132" fillId="0" borderId="0" xfId="61" applyNumberFormat="1" applyFont="1" applyFill="1" applyBorder="1" applyAlignment="1" applyProtection="1">
      <alignment vertical="center"/>
      <protection locked="0"/>
    </xf>
    <xf numFmtId="4" fontId="8" fillId="0" borderId="0" xfId="61" applyNumberFormat="1" applyFont="1" applyBorder="1" applyAlignment="1" applyProtection="1">
      <alignment horizontal="center" vertical="center"/>
      <protection locked="0"/>
    </xf>
    <xf numFmtId="0" fontId="46" fillId="0" borderId="0" xfId="61" applyFont="1" applyFill="1" applyBorder="1" applyAlignment="1" applyProtection="1">
      <alignment vertical="center"/>
      <protection locked="0"/>
    </xf>
    <xf numFmtId="0" fontId="46" fillId="0" borderId="14" xfId="61" applyFont="1" applyBorder="1" applyAlignment="1" applyProtection="1">
      <alignment vertical="center"/>
      <protection locked="0"/>
    </xf>
    <xf numFmtId="197" fontId="57" fillId="0" borderId="15" xfId="0" applyNumberFormat="1" applyFont="1" applyBorder="1" applyAlignment="1" applyProtection="1">
      <alignment horizontal="left" vertical="center"/>
      <protection locked="0"/>
    </xf>
    <xf numFmtId="0" fontId="8" fillId="0" borderId="0" xfId="6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 applyProtection="1">
      <alignment horizontal="left" vertical="center"/>
      <protection locked="0"/>
    </xf>
    <xf numFmtId="0" fontId="6" fillId="0" borderId="0" xfId="61" applyFont="1" applyBorder="1" applyAlignment="1" applyProtection="1">
      <alignment horizontal="center" vertical="center"/>
      <protection locked="0"/>
    </xf>
    <xf numFmtId="0" fontId="13" fillId="0" borderId="0" xfId="61" applyFont="1" applyBorder="1" applyAlignment="1" applyProtection="1">
      <alignment horizontal="center"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Percent 2" xfId="67"/>
    <cellStyle name="Standard_GH PL RAUTITAN RB 200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0</xdr:row>
      <xdr:rowOff>438150</xdr:rowOff>
    </xdr:to>
    <xdr:pic>
      <xdr:nvPicPr>
        <xdr:cNvPr id="1" name="Picture 2" descr="Description: Description: Description: Description: cid:image001.gif@01CF977B.5094E2E0"/>
        <xdr:cNvPicPr preferRelativeResize="1">
          <a:picLocks noChangeAspect="1"/>
        </xdr:cNvPicPr>
      </xdr:nvPicPr>
      <xdr:blipFill>
        <a:blip r:embed="rId1"/>
        <a:srcRect b="10749"/>
        <a:stretch>
          <a:fillRect/>
        </a:stretch>
      </xdr:blipFill>
      <xdr:spPr>
        <a:xfrm>
          <a:off x="0" y="0"/>
          <a:ext cx="100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1238250</xdr:colOff>
      <xdr:row>2</xdr:row>
      <xdr:rowOff>38100</xdr:rowOff>
    </xdr:to>
    <xdr:pic>
      <xdr:nvPicPr>
        <xdr:cNvPr id="2" name="Picture 2" descr="Description: Description: Description: Description: cid:image001.gif@01CF977B.5094E2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90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0</xdr:row>
      <xdr:rowOff>457200</xdr:rowOff>
    </xdr:to>
    <xdr:pic>
      <xdr:nvPicPr>
        <xdr:cNvPr id="1" name="Picture 6" descr="Description: Description: Description: Description: cid:image001.gif@01CF977B.5094E2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1295400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1333500</xdr:colOff>
      <xdr:row>2</xdr:row>
      <xdr:rowOff>19050</xdr:rowOff>
    </xdr:to>
    <xdr:pic>
      <xdr:nvPicPr>
        <xdr:cNvPr id="2" name="Picture 2" descr="Description: Description: Description: Description: cid:image001.gif@01CF977B.5094E2E0"/>
        <xdr:cNvPicPr preferRelativeResize="1">
          <a:picLocks noChangeAspect="1"/>
        </xdr:cNvPicPr>
      </xdr:nvPicPr>
      <xdr:blipFill>
        <a:blip r:embed="rId2"/>
        <a:srcRect b="10749"/>
        <a:stretch>
          <a:fillRect/>
        </a:stretch>
      </xdr:blipFill>
      <xdr:spPr>
        <a:xfrm>
          <a:off x="0" y="0"/>
          <a:ext cx="1657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09;&#4304;&#4319;&#4304;-6,%20&#4332;&#4312;&#4316;&#4304;&#4321;&#4332;&#4304;&#4320;&#4312;%20&#4334;&#4304;&#4320;&#4335;&#4311;&#4304;&#4326;&#4320;&#4312;&#4330;&#4334;&#4309;&#4304;%20(&#4315;&#4304;&#4320;&#4316;&#4308;&#4323;&#4314;&#4312;&#4321;&#4311;&#4309;&#4312;&#4321;%20&#4309;&#4312;&#4334;&#4308;&#4314;&#4315;&#4331;&#4326;&#4309;&#4304;&#4316;&#4308;&#4314;&#431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jokhadze\Desktop\marneuli%20moculo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სკრები"/>
      <sheetName val="1-1"/>
      <sheetName val="1-2"/>
      <sheetName val="1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სკრები"/>
      <sheetName val="1-1"/>
      <sheetName val="1-2"/>
      <sheetName val="1-3"/>
      <sheetName val="1-4"/>
    </sheetNames>
    <sheetDataSet>
      <sheetData sheetId="0">
        <row r="1">
          <cell r="A1" t="str">
            <v>  filialebis qselis ganviTarebis proeqti</v>
          </cell>
        </row>
        <row r="4">
          <cell r="A4" t="str">
            <v>damkveTi: ss "Tibisi banki"</v>
          </cell>
          <cell r="G4" t="str">
            <v>Semsrulebeli: </v>
          </cell>
        </row>
        <row r="5">
          <cell r="G5" t="str">
            <v>said. kodi:</v>
          </cell>
        </row>
        <row r="6">
          <cell r="G6" t="str">
            <v>TariRi:</v>
          </cell>
        </row>
        <row r="25">
          <cell r="B25" t="str">
            <v>xelmowera da beWedi:</v>
          </cell>
        </row>
      </sheetData>
      <sheetData sheetId="1">
        <row r="4">
          <cell r="C4" t="str">
            <v>specifikacia (miuTiTeT SesaZeni masalis brendi da sxva detalebi)</v>
          </cell>
        </row>
        <row r="109">
          <cell r="D109" t="str">
            <v>kg</v>
          </cell>
          <cell r="E109">
            <v>4</v>
          </cell>
          <cell r="F109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35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6.8515625" style="16" customWidth="1"/>
    <col min="2" max="2" width="65.00390625" style="16" customWidth="1"/>
    <col min="3" max="3" width="22.421875" style="16" customWidth="1"/>
    <col min="4" max="4" width="23.140625" style="16" customWidth="1"/>
    <col min="5" max="5" width="19.28125" style="16" customWidth="1"/>
    <col min="6" max="6" width="22.140625" style="16" customWidth="1"/>
    <col min="7" max="7" width="23.57421875" style="16" customWidth="1"/>
    <col min="8" max="8" width="24.28125" style="16" customWidth="1"/>
    <col min="9" max="9" width="22.00390625" style="16" customWidth="1"/>
    <col min="10" max="10" width="29.57421875" style="16" customWidth="1"/>
    <col min="11" max="16384" width="9.140625" style="1" customWidth="1"/>
  </cols>
  <sheetData>
    <row r="1" spans="1:10" ht="35.25" customHeight="1">
      <c r="A1" s="361" t="s">
        <v>134</v>
      </c>
      <c r="B1" s="362"/>
      <c r="C1" s="362"/>
      <c r="D1" s="362"/>
      <c r="E1" s="362"/>
      <c r="F1" s="362"/>
      <c r="G1" s="362"/>
      <c r="H1" s="362"/>
      <c r="I1" s="362"/>
      <c r="J1" s="363"/>
    </row>
    <row r="2" spans="1:10" ht="8.2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9.5" customHeight="1">
      <c r="A3" s="364" t="s">
        <v>18</v>
      </c>
      <c r="B3" s="365"/>
      <c r="C3" s="365"/>
      <c r="D3" s="365"/>
      <c r="E3" s="365"/>
      <c r="F3" s="365"/>
      <c r="G3" s="365"/>
      <c r="H3" s="365"/>
      <c r="I3" s="365"/>
      <c r="J3" s="366"/>
    </row>
    <row r="4" spans="1:10" s="2" customFormat="1" ht="15" customHeight="1">
      <c r="A4" s="112" t="s">
        <v>135</v>
      </c>
      <c r="B4" s="113"/>
      <c r="C4" s="114"/>
      <c r="D4" s="114"/>
      <c r="E4" s="114"/>
      <c r="F4" s="114"/>
      <c r="G4" s="353" t="s">
        <v>32</v>
      </c>
      <c r="H4" s="353"/>
      <c r="I4" s="367"/>
      <c r="J4" s="368"/>
    </row>
    <row r="5" spans="1:10" s="2" customFormat="1" ht="15" customHeight="1">
      <c r="A5" s="112" t="s">
        <v>152</v>
      </c>
      <c r="B5" s="113"/>
      <c r="C5" s="114"/>
      <c r="D5" s="114"/>
      <c r="E5" s="114"/>
      <c r="F5" s="114"/>
      <c r="G5" s="353" t="s">
        <v>33</v>
      </c>
      <c r="H5" s="353"/>
      <c r="I5" s="369"/>
      <c r="J5" s="370"/>
    </row>
    <row r="6" spans="1:10" s="2" customFormat="1" ht="18.75" customHeight="1" thickBot="1">
      <c r="A6" s="112" t="s">
        <v>153</v>
      </c>
      <c r="B6" s="113"/>
      <c r="C6" s="114"/>
      <c r="D6" s="114"/>
      <c r="E6" s="114"/>
      <c r="F6" s="114"/>
      <c r="G6" s="353" t="s">
        <v>34</v>
      </c>
      <c r="H6" s="353"/>
      <c r="I6" s="354"/>
      <c r="J6" s="355"/>
    </row>
    <row r="7" spans="1:10" ht="22.5" customHeight="1" hidden="1">
      <c r="A7" s="88"/>
      <c r="B7" s="87"/>
      <c r="C7" s="87"/>
      <c r="D7" s="87"/>
      <c r="E7" s="87"/>
      <c r="F7" s="87"/>
      <c r="G7" s="87"/>
      <c r="H7" s="87"/>
      <c r="I7" s="87"/>
      <c r="J7" s="89"/>
    </row>
    <row r="8" spans="1:10" ht="32.25" customHeight="1" thickBot="1">
      <c r="A8" s="90" t="s">
        <v>0</v>
      </c>
      <c r="B8" s="91" t="s">
        <v>14</v>
      </c>
      <c r="C8" s="91" t="s">
        <v>15</v>
      </c>
      <c r="D8" s="91" t="s">
        <v>9</v>
      </c>
      <c r="E8" s="92" t="s">
        <v>16</v>
      </c>
      <c r="F8" s="91" t="s">
        <v>17</v>
      </c>
      <c r="G8" s="91" t="s">
        <v>10</v>
      </c>
      <c r="H8" s="92" t="s">
        <v>11</v>
      </c>
      <c r="I8" s="91" t="s">
        <v>136</v>
      </c>
      <c r="J8" s="93" t="s">
        <v>22</v>
      </c>
    </row>
    <row r="9" spans="1:10" ht="21.75" customHeight="1">
      <c r="A9" s="94" t="s">
        <v>137</v>
      </c>
      <c r="B9" s="95" t="s">
        <v>138</v>
      </c>
      <c r="C9" s="96">
        <f>'1-1'!I124</f>
        <v>0</v>
      </c>
      <c r="D9" s="96">
        <f>'1-1'!K124</f>
        <v>0</v>
      </c>
      <c r="E9" s="96">
        <f>'1-1'!L127</f>
        <v>0</v>
      </c>
      <c r="F9" s="96">
        <f>'1-1'!L129</f>
        <v>0</v>
      </c>
      <c r="G9" s="96">
        <f>'1-1'!L131</f>
        <v>0</v>
      </c>
      <c r="H9" s="96">
        <f>'1-1'!L133</f>
        <v>0</v>
      </c>
      <c r="I9" s="96">
        <f>'1-1'!L135</f>
        <v>0</v>
      </c>
      <c r="J9" s="97">
        <f>SUM(C9:I9)</f>
        <v>0</v>
      </c>
    </row>
    <row r="10" spans="1:10" ht="18.75" customHeight="1">
      <c r="A10" s="98" t="s">
        <v>139</v>
      </c>
      <c r="B10" s="99" t="s">
        <v>140</v>
      </c>
      <c r="C10" s="100">
        <f>'1-2'!I43</f>
        <v>0</v>
      </c>
      <c r="D10" s="100">
        <f>'1-2'!K43</f>
        <v>0</v>
      </c>
      <c r="E10" s="100">
        <f>'1-2'!L46</f>
        <v>0</v>
      </c>
      <c r="F10" s="100">
        <f>'1-2'!L48</f>
        <v>0</v>
      </c>
      <c r="G10" s="100">
        <f>'1-2'!L50</f>
        <v>0</v>
      </c>
      <c r="H10" s="100">
        <f>'1-2'!L52</f>
        <v>0</v>
      </c>
      <c r="I10" s="100">
        <f>'1-2'!L54</f>
        <v>0</v>
      </c>
      <c r="J10" s="101">
        <f>SUM(C10:I10)</f>
        <v>0</v>
      </c>
    </row>
    <row r="11" spans="1:10" ht="24" customHeight="1">
      <c r="A11" s="102" t="s">
        <v>141</v>
      </c>
      <c r="B11" s="103" t="s">
        <v>142</v>
      </c>
      <c r="C11" s="100">
        <f>'1-3'!I65</f>
        <v>0</v>
      </c>
      <c r="D11" s="100">
        <f>'1-3'!K65</f>
        <v>0</v>
      </c>
      <c r="E11" s="100">
        <f>'1-3'!L68</f>
        <v>0</v>
      </c>
      <c r="F11" s="100">
        <f>'1-3'!L70</f>
        <v>0</v>
      </c>
      <c r="G11" s="100">
        <f>'1-3'!L72</f>
        <v>0</v>
      </c>
      <c r="H11" s="100">
        <f>'1-3'!L74</f>
        <v>0</v>
      </c>
      <c r="I11" s="100">
        <f>'1-3'!L76</f>
        <v>0</v>
      </c>
      <c r="J11" s="100">
        <f>SUM(C11:I11)</f>
        <v>0</v>
      </c>
    </row>
    <row r="12" spans="1:10" ht="22.5" customHeight="1" thickBot="1">
      <c r="A12" s="104"/>
      <c r="B12" s="356" t="s">
        <v>143</v>
      </c>
      <c r="C12" s="357"/>
      <c r="D12" s="357"/>
      <c r="E12" s="357"/>
      <c r="F12" s="357"/>
      <c r="G12" s="357"/>
      <c r="H12" s="357"/>
      <c r="I12" s="358"/>
      <c r="J12" s="451">
        <v>0</v>
      </c>
    </row>
    <row r="13" spans="1:10" ht="31.5" customHeight="1" thickBot="1">
      <c r="A13" s="105"/>
      <c r="B13" s="106" t="s">
        <v>22</v>
      </c>
      <c r="C13" s="107">
        <f aca="true" t="shared" si="0" ref="C13:I13">SUM(C9:C11)</f>
        <v>0</v>
      </c>
      <c r="D13" s="107">
        <f t="shared" si="0"/>
        <v>0</v>
      </c>
      <c r="E13" s="107">
        <f t="shared" si="0"/>
        <v>0</v>
      </c>
      <c r="F13" s="107">
        <f t="shared" si="0"/>
        <v>0</v>
      </c>
      <c r="G13" s="107">
        <f t="shared" si="0"/>
        <v>0</v>
      </c>
      <c r="H13" s="107">
        <f t="shared" si="0"/>
        <v>0</v>
      </c>
      <c r="I13" s="107">
        <f t="shared" si="0"/>
        <v>0</v>
      </c>
      <c r="J13" s="108">
        <f>SUM(C13:I13)+J12</f>
        <v>0</v>
      </c>
    </row>
    <row r="14" spans="1:10" s="16" customFormat="1" ht="20.25" customHeight="1" thickBot="1">
      <c r="A14" s="437"/>
      <c r="B14" s="438"/>
      <c r="C14" s="138"/>
      <c r="D14" s="138"/>
      <c r="E14" s="138"/>
      <c r="F14" s="138"/>
      <c r="G14" s="138"/>
      <c r="H14" s="138"/>
      <c r="I14" s="138"/>
      <c r="J14" s="139"/>
    </row>
    <row r="15" spans="1:10" s="16" customFormat="1" ht="19.5" customHeight="1" thickBot="1">
      <c r="A15" s="439"/>
      <c r="B15" s="440" t="s">
        <v>35</v>
      </c>
      <c r="C15" s="115"/>
      <c r="D15" s="359" t="s">
        <v>144</v>
      </c>
      <c r="E15" s="359"/>
      <c r="F15" s="359"/>
      <c r="G15" s="359"/>
      <c r="H15" s="359"/>
      <c r="I15" s="359"/>
      <c r="J15" s="116"/>
    </row>
    <row r="16" spans="1:10" s="16" customFormat="1" ht="18.75" customHeight="1">
      <c r="A16" s="439"/>
      <c r="B16" s="441"/>
      <c r="C16" s="115"/>
      <c r="D16" s="117"/>
      <c r="E16" s="117"/>
      <c r="F16" s="117"/>
      <c r="G16" s="118" t="s">
        <v>310</v>
      </c>
      <c r="H16" s="118"/>
      <c r="I16" s="119"/>
      <c r="J16" s="120"/>
    </row>
    <row r="17" spans="1:10" s="16" customFormat="1" ht="13.5" customHeight="1">
      <c r="A17" s="439"/>
      <c r="B17" s="441"/>
      <c r="C17" s="115"/>
      <c r="D17" s="360"/>
      <c r="E17" s="360"/>
      <c r="F17" s="360"/>
      <c r="G17" s="360"/>
      <c r="H17" s="360"/>
      <c r="I17" s="360"/>
      <c r="J17" s="434"/>
    </row>
    <row r="18" spans="1:10" s="16" customFormat="1" ht="4.5" customHeight="1">
      <c r="A18" s="439"/>
      <c r="B18" s="442"/>
      <c r="C18" s="436"/>
      <c r="D18" s="436"/>
      <c r="E18" s="436"/>
      <c r="F18" s="436"/>
      <c r="G18" s="436"/>
      <c r="H18" s="436"/>
      <c r="I18" s="436"/>
      <c r="J18" s="434"/>
    </row>
    <row r="19" spans="1:10" s="16" customFormat="1" ht="0.75" customHeight="1" hidden="1">
      <c r="A19" s="439"/>
      <c r="B19" s="443"/>
      <c r="C19" s="121"/>
      <c r="D19" s="121"/>
      <c r="E19" s="121"/>
      <c r="F19" s="121"/>
      <c r="G19" s="121"/>
      <c r="H19" s="121"/>
      <c r="I19" s="122"/>
      <c r="J19" s="123"/>
    </row>
    <row r="20" spans="1:10" s="16" customFormat="1" ht="13.5" customHeight="1" hidden="1">
      <c r="A20" s="439"/>
      <c r="B20" s="444"/>
      <c r="C20" s="110"/>
      <c r="D20" s="349"/>
      <c r="E20" s="349"/>
      <c r="F20" s="349"/>
      <c r="G20" s="349"/>
      <c r="H20" s="349"/>
      <c r="I20" s="349"/>
      <c r="J20" s="120"/>
    </row>
    <row r="21" spans="1:10" s="16" customFormat="1" ht="13.5" customHeight="1">
      <c r="A21" s="439"/>
      <c r="B21" s="445" t="s">
        <v>145</v>
      </c>
      <c r="C21" s="124"/>
      <c r="D21" s="350" t="s">
        <v>130</v>
      </c>
      <c r="E21" s="350"/>
      <c r="F21" s="350"/>
      <c r="G21" s="350"/>
      <c r="H21" s="350"/>
      <c r="I21" s="350"/>
      <c r="J21" s="351"/>
    </row>
    <row r="22" spans="1:10" s="16" customFormat="1" ht="15.75" customHeight="1" thickBot="1">
      <c r="A22" s="439"/>
      <c r="B22" s="446"/>
      <c r="C22" s="349"/>
      <c r="D22" s="349"/>
      <c r="E22" s="349"/>
      <c r="F22" s="349"/>
      <c r="G22" s="349"/>
      <c r="H22" s="349"/>
      <c r="I22" s="349"/>
      <c r="J22" s="120"/>
    </row>
    <row r="23" spans="1:10" s="16" customFormat="1" ht="21" customHeight="1" thickBot="1">
      <c r="A23" s="439"/>
      <c r="B23" s="447"/>
      <c r="C23" s="110"/>
      <c r="D23" s="110"/>
      <c r="E23" s="110"/>
      <c r="F23" s="110"/>
      <c r="G23" s="110"/>
      <c r="H23" s="352" t="s">
        <v>146</v>
      </c>
      <c r="I23" s="352"/>
      <c r="J23" s="125">
        <v>3</v>
      </c>
    </row>
    <row r="24" spans="1:10" ht="15.75" customHeight="1" thickBot="1">
      <c r="A24" s="109"/>
      <c r="B24" s="126"/>
      <c r="C24" s="435"/>
      <c r="D24" s="435"/>
      <c r="E24" s="435"/>
      <c r="F24" s="127"/>
      <c r="G24" s="127"/>
      <c r="H24" s="128"/>
      <c r="I24" s="128"/>
      <c r="J24" s="129"/>
    </row>
    <row r="25" spans="1:10" ht="21.75" customHeight="1" thickBot="1">
      <c r="A25" s="109"/>
      <c r="B25" s="130"/>
      <c r="C25" s="131" t="s">
        <v>147</v>
      </c>
      <c r="D25" s="448"/>
      <c r="E25" s="132" t="s">
        <v>148</v>
      </c>
      <c r="F25" s="110"/>
      <c r="G25" s="114"/>
      <c r="H25" s="352" t="s">
        <v>140</v>
      </c>
      <c r="I25" s="352"/>
      <c r="J25" s="125">
        <v>3</v>
      </c>
    </row>
    <row r="26" spans="1:10" ht="25.5" customHeight="1" thickBot="1">
      <c r="A26" s="109"/>
      <c r="B26" s="346" t="s">
        <v>149</v>
      </c>
      <c r="C26" s="346"/>
      <c r="D26" s="449"/>
      <c r="E26" s="450"/>
      <c r="F26" s="110"/>
      <c r="G26" s="114"/>
      <c r="H26" s="133"/>
      <c r="I26" s="133"/>
      <c r="J26" s="134"/>
    </row>
    <row r="27" spans="1:10" ht="27" customHeight="1" thickBot="1">
      <c r="A27" s="109"/>
      <c r="B27" s="347" t="s">
        <v>150</v>
      </c>
      <c r="C27" s="347"/>
      <c r="D27" s="347"/>
      <c r="E27" s="347"/>
      <c r="F27" s="110"/>
      <c r="G27" s="114"/>
      <c r="H27" s="346" t="s">
        <v>151</v>
      </c>
      <c r="I27" s="346"/>
      <c r="J27" s="137">
        <v>3</v>
      </c>
    </row>
    <row r="28" spans="1:10" ht="15.75">
      <c r="A28" s="109"/>
      <c r="B28" s="110"/>
      <c r="C28" s="110"/>
      <c r="D28" s="110"/>
      <c r="E28" s="110"/>
      <c r="F28" s="110"/>
      <c r="G28" s="110"/>
      <c r="H28" s="133"/>
      <c r="I28" s="133"/>
      <c r="J28" s="111"/>
    </row>
    <row r="29" spans="1:10" ht="20.25" customHeight="1" thickBot="1">
      <c r="A29" s="136"/>
      <c r="B29" s="135"/>
      <c r="C29" s="135"/>
      <c r="D29" s="135"/>
      <c r="E29" s="135"/>
      <c r="F29" s="135"/>
      <c r="G29" s="135"/>
      <c r="H29" s="348"/>
      <c r="I29" s="348"/>
      <c r="J29" s="140"/>
    </row>
    <row r="31" ht="15.75">
      <c r="F31" s="20"/>
    </row>
    <row r="35" spans="5:6" ht="15.75">
      <c r="E35" s="20"/>
      <c r="F35" s="20"/>
    </row>
  </sheetData>
  <sheetProtection password="CA17" sheet="1"/>
  <mergeCells count="23">
    <mergeCell ref="A1:J1"/>
    <mergeCell ref="A3:J3"/>
    <mergeCell ref="G4:H4"/>
    <mergeCell ref="I4:J4"/>
    <mergeCell ref="G5:H5"/>
    <mergeCell ref="I5:J5"/>
    <mergeCell ref="H25:I25"/>
    <mergeCell ref="G6:H6"/>
    <mergeCell ref="I6:J6"/>
    <mergeCell ref="B12:I12"/>
    <mergeCell ref="D15:I15"/>
    <mergeCell ref="D17:I17"/>
    <mergeCell ref="J17:J18"/>
    <mergeCell ref="B26:C26"/>
    <mergeCell ref="D26:E26"/>
    <mergeCell ref="B27:E27"/>
    <mergeCell ref="H27:I27"/>
    <mergeCell ref="H29:I29"/>
    <mergeCell ref="D20:I20"/>
    <mergeCell ref="D21:J21"/>
    <mergeCell ref="C22:I22"/>
    <mergeCell ref="H23:I23"/>
    <mergeCell ref="C24:E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N190"/>
  <sheetViews>
    <sheetView zoomScale="85" zoomScaleNormal="85" workbookViewId="0" topLeftCell="A103">
      <selection activeCell="B109" sqref="B109"/>
    </sheetView>
  </sheetViews>
  <sheetFormatPr defaultColWidth="28.28125" defaultRowHeight="19.5" customHeight="1" outlineLevelRow="1"/>
  <cols>
    <col min="1" max="1" width="5.28125" style="9" customWidth="1"/>
    <col min="2" max="2" width="98.00390625" style="15" customWidth="1"/>
    <col min="3" max="3" width="25.421875" style="9" customWidth="1"/>
    <col min="4" max="4" width="17.28125" style="9" customWidth="1"/>
    <col min="5" max="5" width="16.57421875" style="9" customWidth="1"/>
    <col min="6" max="6" width="9.140625" style="15" customWidth="1"/>
    <col min="7" max="7" width="10.28125" style="33" customWidth="1"/>
    <col min="8" max="8" width="18.421875" style="33" customWidth="1"/>
    <col min="9" max="9" width="16.140625" style="33" customWidth="1"/>
    <col min="10" max="10" width="20.140625" style="33" customWidth="1"/>
    <col min="11" max="11" width="20.28125" style="33" customWidth="1"/>
    <col min="12" max="12" width="20.57421875" style="33" customWidth="1"/>
    <col min="13" max="13" width="5.140625" style="4" customWidth="1"/>
    <col min="14" max="14" width="17.57421875" style="4" customWidth="1"/>
    <col min="15" max="253" width="9.140625" style="4" customWidth="1"/>
    <col min="254" max="254" width="4.28125" style="4" customWidth="1"/>
    <col min="255" max="255" width="62.8515625" style="4" customWidth="1"/>
    <col min="256" max="16384" width="28.28125" style="4" customWidth="1"/>
  </cols>
  <sheetData>
    <row r="1" spans="1:12" ht="37.5" customHeight="1">
      <c r="A1" s="376" t="s">
        <v>104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8"/>
    </row>
    <row r="2" spans="1:12" ht="8.25" customHeight="1" hidden="1">
      <c r="A2" s="141"/>
      <c r="B2" s="3"/>
      <c r="C2" s="3"/>
      <c r="D2" s="3"/>
      <c r="E2" s="3"/>
      <c r="F2" s="3"/>
      <c r="G2" s="3"/>
      <c r="H2" s="3"/>
      <c r="I2" s="3"/>
      <c r="J2" s="3"/>
      <c r="K2" s="3"/>
      <c r="L2" s="142"/>
    </row>
    <row r="3" spans="1:12" ht="27" customHeight="1">
      <c r="A3" s="384" t="s">
        <v>36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6"/>
    </row>
    <row r="4" spans="1:12" s="23" customFormat="1" ht="31.5" customHeight="1">
      <c r="A4" s="387" t="s">
        <v>0</v>
      </c>
      <c r="B4" s="379" t="s">
        <v>1</v>
      </c>
      <c r="C4" s="380" t="s">
        <v>37</v>
      </c>
      <c r="D4" s="388" t="s">
        <v>154</v>
      </c>
      <c r="E4" s="390" t="s">
        <v>155</v>
      </c>
      <c r="F4" s="382" t="s">
        <v>26</v>
      </c>
      <c r="G4" s="382" t="s">
        <v>2</v>
      </c>
      <c r="H4" s="382" t="s">
        <v>21</v>
      </c>
      <c r="I4" s="382"/>
      <c r="J4" s="382" t="s">
        <v>20</v>
      </c>
      <c r="K4" s="382"/>
      <c r="L4" s="383" t="s">
        <v>3</v>
      </c>
    </row>
    <row r="5" spans="1:12" s="23" customFormat="1" ht="28.5" customHeight="1" thickBot="1">
      <c r="A5" s="387"/>
      <c r="B5" s="379"/>
      <c r="C5" s="381"/>
      <c r="D5" s="389"/>
      <c r="E5" s="391"/>
      <c r="F5" s="382"/>
      <c r="G5" s="382"/>
      <c r="H5" s="24" t="s">
        <v>4</v>
      </c>
      <c r="I5" s="22" t="s">
        <v>5</v>
      </c>
      <c r="J5" s="24" t="s">
        <v>4</v>
      </c>
      <c r="K5" s="22" t="s">
        <v>5</v>
      </c>
      <c r="L5" s="383"/>
    </row>
    <row r="6" spans="1:12" ht="17.25" thickBot="1">
      <c r="A6" s="143" t="s">
        <v>19</v>
      </c>
      <c r="B6" s="48" t="s">
        <v>105</v>
      </c>
      <c r="C6" s="48"/>
      <c r="D6" s="48"/>
      <c r="E6" s="48"/>
      <c r="F6" s="48"/>
      <c r="G6" s="48"/>
      <c r="H6" s="48"/>
      <c r="I6" s="48"/>
      <c r="J6" s="48"/>
      <c r="K6" s="48"/>
      <c r="L6" s="144"/>
    </row>
    <row r="7" spans="1:14" ht="16.5">
      <c r="A7" s="145">
        <v>1</v>
      </c>
      <c r="B7" s="21" t="s">
        <v>107</v>
      </c>
      <c r="C7" s="17"/>
      <c r="D7" s="452"/>
      <c r="E7" s="453"/>
      <c r="F7" s="25" t="s">
        <v>29</v>
      </c>
      <c r="G7" s="26">
        <v>39.5</v>
      </c>
      <c r="H7" s="69" t="s">
        <v>103</v>
      </c>
      <c r="I7" s="69" t="s">
        <v>103</v>
      </c>
      <c r="J7" s="501"/>
      <c r="K7" s="7">
        <f aca="true" t="shared" si="0" ref="K7:K72">J7*G7</f>
        <v>0</v>
      </c>
      <c r="L7" s="146">
        <f aca="true" t="shared" si="1" ref="L7:L20">K7</f>
        <v>0</v>
      </c>
      <c r="N7" s="338"/>
    </row>
    <row r="8" spans="1:14" ht="16.5" outlineLevel="1">
      <c r="A8" s="145">
        <v>2</v>
      </c>
      <c r="B8" s="21" t="s">
        <v>108</v>
      </c>
      <c r="C8" s="27"/>
      <c r="D8" s="454"/>
      <c r="E8" s="455"/>
      <c r="F8" s="25" t="s">
        <v>29</v>
      </c>
      <c r="G8" s="26">
        <v>47.5</v>
      </c>
      <c r="H8" s="69" t="s">
        <v>103</v>
      </c>
      <c r="I8" s="69" t="s">
        <v>103</v>
      </c>
      <c r="J8" s="501"/>
      <c r="K8" s="7">
        <f t="shared" si="0"/>
        <v>0</v>
      </c>
      <c r="L8" s="146">
        <f t="shared" si="1"/>
        <v>0</v>
      </c>
      <c r="N8" s="338"/>
    </row>
    <row r="9" spans="1:14" ht="16.5" outlineLevel="1">
      <c r="A9" s="145">
        <v>3</v>
      </c>
      <c r="B9" s="21" t="s">
        <v>109</v>
      </c>
      <c r="C9" s="27"/>
      <c r="D9" s="454"/>
      <c r="E9" s="455"/>
      <c r="F9" s="25" t="s">
        <v>29</v>
      </c>
      <c r="G9" s="26">
        <v>17</v>
      </c>
      <c r="H9" s="69" t="s">
        <v>103</v>
      </c>
      <c r="I9" s="69" t="s">
        <v>103</v>
      </c>
      <c r="J9" s="501"/>
      <c r="K9" s="7">
        <f t="shared" si="0"/>
        <v>0</v>
      </c>
      <c r="L9" s="146">
        <f t="shared" si="1"/>
        <v>0</v>
      </c>
      <c r="N9" s="338"/>
    </row>
    <row r="10" spans="1:14" ht="16.5" outlineLevel="1">
      <c r="A10" s="145">
        <v>4</v>
      </c>
      <c r="B10" s="21" t="s">
        <v>132</v>
      </c>
      <c r="C10" s="17"/>
      <c r="D10" s="452"/>
      <c r="E10" s="453"/>
      <c r="F10" s="6" t="s">
        <v>27</v>
      </c>
      <c r="G10" s="26">
        <v>20</v>
      </c>
      <c r="H10" s="69" t="s">
        <v>103</v>
      </c>
      <c r="I10" s="69" t="s">
        <v>103</v>
      </c>
      <c r="J10" s="501"/>
      <c r="K10" s="7">
        <f t="shared" si="0"/>
        <v>0</v>
      </c>
      <c r="L10" s="146">
        <f t="shared" si="1"/>
        <v>0</v>
      </c>
      <c r="N10" s="338"/>
    </row>
    <row r="11" spans="1:14" ht="16.5" outlineLevel="1">
      <c r="A11" s="145">
        <v>5</v>
      </c>
      <c r="B11" s="21" t="s">
        <v>110</v>
      </c>
      <c r="C11" s="27"/>
      <c r="D11" s="454"/>
      <c r="E11" s="455"/>
      <c r="F11" s="25" t="s">
        <v>8</v>
      </c>
      <c r="G11" s="26">
        <v>3</v>
      </c>
      <c r="H11" s="69" t="s">
        <v>103</v>
      </c>
      <c r="I11" s="69" t="s">
        <v>103</v>
      </c>
      <c r="J11" s="501"/>
      <c r="K11" s="7">
        <f t="shared" si="0"/>
        <v>0</v>
      </c>
      <c r="L11" s="146">
        <f t="shared" si="1"/>
        <v>0</v>
      </c>
      <c r="N11" s="338"/>
    </row>
    <row r="12" spans="1:14" ht="16.5" outlineLevel="1">
      <c r="A12" s="145">
        <v>6</v>
      </c>
      <c r="B12" s="21" t="s">
        <v>111</v>
      </c>
      <c r="C12" s="17"/>
      <c r="D12" s="452"/>
      <c r="E12" s="453"/>
      <c r="F12" s="25" t="s">
        <v>29</v>
      </c>
      <c r="G12" s="26">
        <v>362</v>
      </c>
      <c r="H12" s="69" t="s">
        <v>103</v>
      </c>
      <c r="I12" s="69" t="s">
        <v>103</v>
      </c>
      <c r="J12" s="501"/>
      <c r="K12" s="7">
        <f t="shared" si="0"/>
        <v>0</v>
      </c>
      <c r="L12" s="146">
        <f t="shared" si="1"/>
        <v>0</v>
      </c>
      <c r="N12" s="338"/>
    </row>
    <row r="13" spans="1:14" ht="16.5" outlineLevel="1">
      <c r="A13" s="145">
        <v>7</v>
      </c>
      <c r="B13" s="21" t="s">
        <v>112</v>
      </c>
      <c r="C13" s="17"/>
      <c r="D13" s="452"/>
      <c r="E13" s="453"/>
      <c r="F13" s="25" t="s">
        <v>29</v>
      </c>
      <c r="G13" s="26">
        <v>30.5</v>
      </c>
      <c r="H13" s="69" t="s">
        <v>103</v>
      </c>
      <c r="I13" s="69" t="s">
        <v>103</v>
      </c>
      <c r="J13" s="501"/>
      <c r="K13" s="7">
        <f t="shared" si="0"/>
        <v>0</v>
      </c>
      <c r="L13" s="146">
        <f t="shared" si="1"/>
        <v>0</v>
      </c>
      <c r="N13" s="338"/>
    </row>
    <row r="14" spans="1:14" ht="18" customHeight="1" outlineLevel="1">
      <c r="A14" s="145">
        <v>8</v>
      </c>
      <c r="B14" s="21" t="s">
        <v>113</v>
      </c>
      <c r="C14" s="17"/>
      <c r="D14" s="452"/>
      <c r="E14" s="453"/>
      <c r="F14" s="25" t="s">
        <v>75</v>
      </c>
      <c r="G14" s="26">
        <v>398.5</v>
      </c>
      <c r="H14" s="69" t="s">
        <v>103</v>
      </c>
      <c r="I14" s="69" t="s">
        <v>103</v>
      </c>
      <c r="J14" s="501"/>
      <c r="K14" s="7">
        <f t="shared" si="0"/>
        <v>0</v>
      </c>
      <c r="L14" s="146">
        <f t="shared" si="1"/>
        <v>0</v>
      </c>
      <c r="N14" s="338"/>
    </row>
    <row r="15" spans="1:14" ht="16.5" outlineLevel="1">
      <c r="A15" s="145">
        <v>9</v>
      </c>
      <c r="B15" s="21" t="s">
        <v>114</v>
      </c>
      <c r="C15" s="17"/>
      <c r="D15" s="452"/>
      <c r="E15" s="453"/>
      <c r="F15" s="25" t="s">
        <v>28</v>
      </c>
      <c r="G15" s="26">
        <v>13.4</v>
      </c>
      <c r="H15" s="69" t="s">
        <v>103</v>
      </c>
      <c r="I15" s="69" t="s">
        <v>103</v>
      </c>
      <c r="J15" s="501"/>
      <c r="K15" s="7">
        <f t="shared" si="0"/>
        <v>0</v>
      </c>
      <c r="L15" s="146">
        <f t="shared" si="1"/>
        <v>0</v>
      </c>
      <c r="N15" s="338"/>
    </row>
    <row r="16" spans="1:14" ht="16.5" outlineLevel="1">
      <c r="A16" s="145">
        <v>10</v>
      </c>
      <c r="B16" s="21" t="s">
        <v>76</v>
      </c>
      <c r="C16" s="17"/>
      <c r="D16" s="452"/>
      <c r="E16" s="453"/>
      <c r="F16" s="6" t="s">
        <v>27</v>
      </c>
      <c r="G16" s="26">
        <v>12.3</v>
      </c>
      <c r="H16" s="69" t="s">
        <v>103</v>
      </c>
      <c r="I16" s="69" t="s">
        <v>103</v>
      </c>
      <c r="J16" s="501"/>
      <c r="K16" s="7">
        <f t="shared" si="0"/>
        <v>0</v>
      </c>
      <c r="L16" s="146">
        <f t="shared" si="1"/>
        <v>0</v>
      </c>
      <c r="N16" s="338"/>
    </row>
    <row r="17" spans="1:14" ht="16.5" outlineLevel="1">
      <c r="A17" s="145">
        <v>11</v>
      </c>
      <c r="B17" s="21" t="s">
        <v>77</v>
      </c>
      <c r="C17" s="17"/>
      <c r="D17" s="452"/>
      <c r="E17" s="453"/>
      <c r="F17" s="6" t="s">
        <v>27</v>
      </c>
      <c r="G17" s="26">
        <v>12.3</v>
      </c>
      <c r="H17" s="69" t="s">
        <v>103</v>
      </c>
      <c r="I17" s="69" t="s">
        <v>103</v>
      </c>
      <c r="J17" s="501"/>
      <c r="K17" s="7">
        <f t="shared" si="0"/>
        <v>0</v>
      </c>
      <c r="L17" s="146">
        <f t="shared" si="1"/>
        <v>0</v>
      </c>
      <c r="N17" s="338"/>
    </row>
    <row r="18" spans="1:14" ht="16.5" outlineLevel="1">
      <c r="A18" s="145">
        <v>12</v>
      </c>
      <c r="B18" s="21" t="s">
        <v>115</v>
      </c>
      <c r="C18" s="17"/>
      <c r="D18" s="452"/>
      <c r="E18" s="453"/>
      <c r="F18" s="25" t="s">
        <v>29</v>
      </c>
      <c r="G18" s="26">
        <v>10</v>
      </c>
      <c r="H18" s="69" t="s">
        <v>103</v>
      </c>
      <c r="I18" s="69" t="s">
        <v>103</v>
      </c>
      <c r="J18" s="501"/>
      <c r="K18" s="7">
        <f t="shared" si="0"/>
        <v>0</v>
      </c>
      <c r="L18" s="146">
        <f t="shared" si="1"/>
        <v>0</v>
      </c>
      <c r="N18" s="338"/>
    </row>
    <row r="19" spans="1:14" ht="16.5" outlineLevel="1">
      <c r="A19" s="145">
        <v>13</v>
      </c>
      <c r="B19" s="21" t="s">
        <v>78</v>
      </c>
      <c r="C19" s="17"/>
      <c r="D19" s="452"/>
      <c r="E19" s="453"/>
      <c r="F19" s="6" t="s">
        <v>27</v>
      </c>
      <c r="G19" s="26">
        <v>24</v>
      </c>
      <c r="H19" s="69" t="s">
        <v>103</v>
      </c>
      <c r="I19" s="69" t="s">
        <v>103</v>
      </c>
      <c r="J19" s="501"/>
      <c r="K19" s="7">
        <f t="shared" si="0"/>
        <v>0</v>
      </c>
      <c r="L19" s="146">
        <f t="shared" si="1"/>
        <v>0</v>
      </c>
      <c r="N19" s="338"/>
    </row>
    <row r="20" spans="1:14" ht="17.25" outlineLevel="1" thickBot="1">
      <c r="A20" s="145">
        <v>14</v>
      </c>
      <c r="B20" s="21" t="s">
        <v>116</v>
      </c>
      <c r="C20" s="17"/>
      <c r="D20" s="452"/>
      <c r="E20" s="453"/>
      <c r="F20" s="6" t="s">
        <v>28</v>
      </c>
      <c r="G20" s="26">
        <v>40</v>
      </c>
      <c r="H20" s="69" t="s">
        <v>103</v>
      </c>
      <c r="I20" s="69" t="s">
        <v>103</v>
      </c>
      <c r="J20" s="501"/>
      <c r="K20" s="7">
        <f t="shared" si="0"/>
        <v>0</v>
      </c>
      <c r="L20" s="146">
        <f t="shared" si="1"/>
        <v>0</v>
      </c>
      <c r="N20" s="338"/>
    </row>
    <row r="21" spans="1:14" ht="21" customHeight="1" outlineLevel="1" thickBot="1">
      <c r="A21" s="143"/>
      <c r="B21" s="48" t="s">
        <v>106</v>
      </c>
      <c r="C21" s="470"/>
      <c r="D21" s="48"/>
      <c r="E21" s="48"/>
      <c r="F21" s="48"/>
      <c r="G21" s="48"/>
      <c r="H21" s="48"/>
      <c r="I21" s="48"/>
      <c r="J21" s="470"/>
      <c r="K21" s="48"/>
      <c r="L21" s="144"/>
      <c r="N21" s="338"/>
    </row>
    <row r="22" spans="1:14" ht="16.5" outlineLevel="1">
      <c r="A22" s="145">
        <v>1</v>
      </c>
      <c r="B22" s="21" t="s">
        <v>80</v>
      </c>
      <c r="C22" s="17"/>
      <c r="D22" s="456"/>
      <c r="E22" s="453"/>
      <c r="F22" s="25" t="s">
        <v>29</v>
      </c>
      <c r="G22" s="26">
        <v>111</v>
      </c>
      <c r="H22" s="501"/>
      <c r="I22" s="7">
        <f aca="true" t="shared" si="2" ref="I22:I34">G22*H22</f>
        <v>0</v>
      </c>
      <c r="J22" s="501"/>
      <c r="K22" s="7">
        <f t="shared" si="0"/>
        <v>0</v>
      </c>
      <c r="L22" s="146">
        <f aca="true" t="shared" si="3" ref="L22:L58">K22+I22</f>
        <v>0</v>
      </c>
      <c r="N22" s="338"/>
    </row>
    <row r="23" spans="1:14" ht="16.5" outlineLevel="1">
      <c r="A23" s="145">
        <v>2</v>
      </c>
      <c r="B23" s="21" t="s">
        <v>79</v>
      </c>
      <c r="C23" s="17"/>
      <c r="D23" s="456"/>
      <c r="E23" s="453"/>
      <c r="F23" s="25" t="s">
        <v>29</v>
      </c>
      <c r="G23" s="26">
        <v>49.8</v>
      </c>
      <c r="H23" s="501"/>
      <c r="I23" s="7">
        <f t="shared" si="2"/>
        <v>0</v>
      </c>
      <c r="J23" s="501"/>
      <c r="K23" s="7">
        <f t="shared" si="0"/>
        <v>0</v>
      </c>
      <c r="L23" s="146">
        <f t="shared" si="3"/>
        <v>0</v>
      </c>
      <c r="N23" s="338"/>
    </row>
    <row r="24" spans="1:14" ht="16.5" outlineLevel="1">
      <c r="A24" s="145">
        <v>3</v>
      </c>
      <c r="B24" s="21" t="s">
        <v>293</v>
      </c>
      <c r="C24" s="17"/>
      <c r="D24" s="456"/>
      <c r="E24" s="453"/>
      <c r="F24" s="25" t="s">
        <v>29</v>
      </c>
      <c r="G24" s="26">
        <v>33</v>
      </c>
      <c r="H24" s="501"/>
      <c r="I24" s="7">
        <f t="shared" si="2"/>
        <v>0</v>
      </c>
      <c r="J24" s="501"/>
      <c r="K24" s="7">
        <f t="shared" si="0"/>
        <v>0</v>
      </c>
      <c r="L24" s="146">
        <f t="shared" si="3"/>
        <v>0</v>
      </c>
      <c r="N24" s="338"/>
    </row>
    <row r="25" spans="1:14" ht="16.5" outlineLevel="1">
      <c r="A25" s="145">
        <v>4</v>
      </c>
      <c r="B25" s="21" t="s">
        <v>39</v>
      </c>
      <c r="C25" s="17"/>
      <c r="D25" s="456"/>
      <c r="E25" s="453"/>
      <c r="F25" s="25" t="s">
        <v>29</v>
      </c>
      <c r="G25" s="26">
        <v>188</v>
      </c>
      <c r="H25" s="501"/>
      <c r="I25" s="7">
        <f t="shared" si="2"/>
        <v>0</v>
      </c>
      <c r="J25" s="501"/>
      <c r="K25" s="7">
        <f t="shared" si="0"/>
        <v>0</v>
      </c>
      <c r="L25" s="146">
        <f t="shared" si="3"/>
        <v>0</v>
      </c>
      <c r="N25" s="338"/>
    </row>
    <row r="26" spans="1:14" ht="16.5" outlineLevel="1">
      <c r="A26" s="145">
        <v>5</v>
      </c>
      <c r="B26" s="21" t="s">
        <v>40</v>
      </c>
      <c r="C26" s="17"/>
      <c r="D26" s="456"/>
      <c r="E26" s="453"/>
      <c r="F26" s="25" t="s">
        <v>29</v>
      </c>
      <c r="G26" s="26">
        <v>55.5</v>
      </c>
      <c r="H26" s="501"/>
      <c r="I26" s="7">
        <f t="shared" si="2"/>
        <v>0</v>
      </c>
      <c r="J26" s="501"/>
      <c r="K26" s="7">
        <f t="shared" si="0"/>
        <v>0</v>
      </c>
      <c r="L26" s="146">
        <f t="shared" si="3"/>
        <v>0</v>
      </c>
      <c r="N26" s="338"/>
    </row>
    <row r="27" spans="1:14" ht="16.5" outlineLevel="1">
      <c r="A27" s="145">
        <v>6</v>
      </c>
      <c r="B27" s="21" t="s">
        <v>81</v>
      </c>
      <c r="C27" s="17"/>
      <c r="D27" s="456"/>
      <c r="E27" s="453"/>
      <c r="F27" s="25" t="s">
        <v>29</v>
      </c>
      <c r="G27" s="26">
        <v>481.5</v>
      </c>
      <c r="H27" s="501"/>
      <c r="I27" s="7">
        <f t="shared" si="2"/>
        <v>0</v>
      </c>
      <c r="J27" s="501"/>
      <c r="K27" s="7">
        <f t="shared" si="0"/>
        <v>0</v>
      </c>
      <c r="L27" s="146">
        <f t="shared" si="3"/>
        <v>0</v>
      </c>
      <c r="N27" s="338"/>
    </row>
    <row r="28" spans="1:14" ht="16.5" outlineLevel="1">
      <c r="A28" s="145">
        <v>7</v>
      </c>
      <c r="B28" s="21" t="s">
        <v>41</v>
      </c>
      <c r="C28" s="17"/>
      <c r="D28" s="456"/>
      <c r="E28" s="453"/>
      <c r="F28" s="25" t="s">
        <v>29</v>
      </c>
      <c r="G28" s="26">
        <v>32.5</v>
      </c>
      <c r="H28" s="501"/>
      <c r="I28" s="7">
        <f t="shared" si="2"/>
        <v>0</v>
      </c>
      <c r="J28" s="501"/>
      <c r="K28" s="7">
        <f t="shared" si="0"/>
        <v>0</v>
      </c>
      <c r="L28" s="146">
        <f t="shared" si="3"/>
        <v>0</v>
      </c>
      <c r="N28" s="338"/>
    </row>
    <row r="29" spans="1:14" ht="27" outlineLevel="1">
      <c r="A29" s="145">
        <v>8</v>
      </c>
      <c r="B29" s="21" t="s">
        <v>73</v>
      </c>
      <c r="C29" s="28"/>
      <c r="D29" s="458"/>
      <c r="E29" s="457"/>
      <c r="F29" s="25" t="s">
        <v>29</v>
      </c>
      <c r="G29" s="26">
        <v>73</v>
      </c>
      <c r="H29" s="501"/>
      <c r="I29" s="7">
        <f t="shared" si="2"/>
        <v>0</v>
      </c>
      <c r="J29" s="501"/>
      <c r="K29" s="7">
        <f t="shared" si="0"/>
        <v>0</v>
      </c>
      <c r="L29" s="146">
        <f t="shared" si="3"/>
        <v>0</v>
      </c>
      <c r="N29" s="338"/>
    </row>
    <row r="30" spans="1:14" ht="16.5" outlineLevel="1">
      <c r="A30" s="145">
        <v>9</v>
      </c>
      <c r="B30" s="21" t="s">
        <v>42</v>
      </c>
      <c r="C30" s="28"/>
      <c r="D30" s="458"/>
      <c r="E30" s="459"/>
      <c r="F30" s="25" t="s">
        <v>29</v>
      </c>
      <c r="G30" s="26">
        <v>650</v>
      </c>
      <c r="H30" s="501"/>
      <c r="I30" s="7">
        <f t="shared" si="2"/>
        <v>0</v>
      </c>
      <c r="J30" s="501"/>
      <c r="K30" s="7">
        <f t="shared" si="0"/>
        <v>0</v>
      </c>
      <c r="L30" s="146">
        <f t="shared" si="3"/>
        <v>0</v>
      </c>
      <c r="N30" s="338"/>
    </row>
    <row r="31" spans="1:14" ht="16.5" outlineLevel="1">
      <c r="A31" s="145">
        <v>10</v>
      </c>
      <c r="B31" s="21" t="s">
        <v>43</v>
      </c>
      <c r="C31" s="17"/>
      <c r="D31" s="456"/>
      <c r="E31" s="452"/>
      <c r="F31" s="25" t="s">
        <v>29</v>
      </c>
      <c r="G31" s="26">
        <v>650</v>
      </c>
      <c r="H31" s="501"/>
      <c r="I31" s="7">
        <f t="shared" si="2"/>
        <v>0</v>
      </c>
      <c r="J31" s="501"/>
      <c r="K31" s="7">
        <f t="shared" si="0"/>
        <v>0</v>
      </c>
      <c r="L31" s="146">
        <f t="shared" si="3"/>
        <v>0</v>
      </c>
      <c r="N31" s="338"/>
    </row>
    <row r="32" spans="1:14" ht="27" outlineLevel="1">
      <c r="A32" s="145">
        <v>11</v>
      </c>
      <c r="B32" s="21" t="s">
        <v>82</v>
      </c>
      <c r="C32" s="17"/>
      <c r="D32" s="456"/>
      <c r="E32" s="453"/>
      <c r="F32" s="25" t="s">
        <v>29</v>
      </c>
      <c r="G32" s="26">
        <v>16</v>
      </c>
      <c r="H32" s="501"/>
      <c r="I32" s="7">
        <f t="shared" si="2"/>
        <v>0</v>
      </c>
      <c r="J32" s="501"/>
      <c r="K32" s="7">
        <f t="shared" si="0"/>
        <v>0</v>
      </c>
      <c r="L32" s="146">
        <f t="shared" si="3"/>
        <v>0</v>
      </c>
      <c r="N32" s="338"/>
    </row>
    <row r="33" spans="1:14" ht="16.5" outlineLevel="1">
      <c r="A33" s="145">
        <v>12</v>
      </c>
      <c r="B33" s="21" t="s">
        <v>83</v>
      </c>
      <c r="C33" s="17"/>
      <c r="D33" s="456"/>
      <c r="E33" s="453"/>
      <c r="F33" s="25" t="s">
        <v>29</v>
      </c>
      <c r="G33" s="26">
        <v>397</v>
      </c>
      <c r="H33" s="501"/>
      <c r="I33" s="7">
        <f t="shared" si="2"/>
        <v>0</v>
      </c>
      <c r="J33" s="501"/>
      <c r="K33" s="7">
        <f t="shared" si="0"/>
        <v>0</v>
      </c>
      <c r="L33" s="146">
        <f t="shared" si="3"/>
        <v>0</v>
      </c>
      <c r="N33" s="338"/>
    </row>
    <row r="34" spans="1:14" ht="16.5" outlineLevel="1">
      <c r="A34" s="145">
        <v>13</v>
      </c>
      <c r="B34" s="21" t="s">
        <v>44</v>
      </c>
      <c r="C34" s="17"/>
      <c r="D34" s="456"/>
      <c r="E34" s="453"/>
      <c r="F34" s="25" t="s">
        <v>29</v>
      </c>
      <c r="G34" s="26">
        <v>180</v>
      </c>
      <c r="H34" s="501"/>
      <c r="I34" s="7">
        <f t="shared" si="2"/>
        <v>0</v>
      </c>
      <c r="J34" s="501"/>
      <c r="K34" s="7">
        <f t="shared" si="0"/>
        <v>0</v>
      </c>
      <c r="L34" s="146">
        <f t="shared" si="3"/>
        <v>0</v>
      </c>
      <c r="N34" s="338"/>
    </row>
    <row r="35" spans="1:14" ht="16.5" outlineLevel="1">
      <c r="A35" s="145">
        <v>14</v>
      </c>
      <c r="B35" s="29" t="s">
        <v>45</v>
      </c>
      <c r="C35" s="19"/>
      <c r="D35" s="461"/>
      <c r="E35" s="460"/>
      <c r="F35" s="25" t="s">
        <v>29</v>
      </c>
      <c r="G35" s="30">
        <v>136.1</v>
      </c>
      <c r="H35" s="504" t="s">
        <v>38</v>
      </c>
      <c r="I35" s="70" t="s">
        <v>38</v>
      </c>
      <c r="J35" s="501"/>
      <c r="K35" s="7">
        <f t="shared" si="0"/>
        <v>0</v>
      </c>
      <c r="L35" s="146">
        <f>K35</f>
        <v>0</v>
      </c>
      <c r="N35" s="338"/>
    </row>
    <row r="36" spans="1:14" ht="16.5" outlineLevel="1">
      <c r="A36" s="145">
        <v>15</v>
      </c>
      <c r="B36" s="21" t="s">
        <v>46</v>
      </c>
      <c r="C36" s="17"/>
      <c r="D36" s="456"/>
      <c r="E36" s="453"/>
      <c r="F36" s="6" t="s">
        <v>31</v>
      </c>
      <c r="G36" s="26">
        <v>136.1</v>
      </c>
      <c r="H36" s="501"/>
      <c r="I36" s="7">
        <f aca="true" t="shared" si="4" ref="I36:I58">G36*H36</f>
        <v>0</v>
      </c>
      <c r="J36" s="501"/>
      <c r="K36" s="7">
        <f t="shared" si="0"/>
        <v>0</v>
      </c>
      <c r="L36" s="146">
        <f t="shared" si="3"/>
        <v>0</v>
      </c>
      <c r="N36" s="338"/>
    </row>
    <row r="37" spans="1:14" ht="17.25" customHeight="1" outlineLevel="1">
      <c r="A37" s="145">
        <v>16</v>
      </c>
      <c r="B37" s="21" t="s">
        <v>74</v>
      </c>
      <c r="C37" s="17"/>
      <c r="D37" s="456"/>
      <c r="E37" s="452"/>
      <c r="F37" s="6" t="s">
        <v>31</v>
      </c>
      <c r="G37" s="26">
        <v>75</v>
      </c>
      <c r="H37" s="501"/>
      <c r="I37" s="7">
        <f t="shared" si="4"/>
        <v>0</v>
      </c>
      <c r="J37" s="501"/>
      <c r="K37" s="7">
        <f t="shared" si="0"/>
        <v>0</v>
      </c>
      <c r="L37" s="146">
        <f t="shared" si="3"/>
        <v>0</v>
      </c>
      <c r="N37" s="338"/>
    </row>
    <row r="38" spans="1:14" ht="16.5" outlineLevel="1">
      <c r="A38" s="145">
        <v>17</v>
      </c>
      <c r="B38" s="21" t="s">
        <v>47</v>
      </c>
      <c r="C38" s="17"/>
      <c r="D38" s="456"/>
      <c r="E38" s="452"/>
      <c r="F38" s="6" t="s">
        <v>31</v>
      </c>
      <c r="G38" s="26">
        <v>19.5</v>
      </c>
      <c r="H38" s="504" t="s">
        <v>38</v>
      </c>
      <c r="I38" s="70" t="s">
        <v>38</v>
      </c>
      <c r="J38" s="501"/>
      <c r="K38" s="7">
        <f t="shared" si="0"/>
        <v>0</v>
      </c>
      <c r="L38" s="146">
        <f>K38</f>
        <v>0</v>
      </c>
      <c r="N38" s="338"/>
    </row>
    <row r="39" spans="1:14" ht="16.5" outlineLevel="1">
      <c r="A39" s="145">
        <v>18</v>
      </c>
      <c r="B39" s="21" t="s">
        <v>48</v>
      </c>
      <c r="C39" s="17"/>
      <c r="D39" s="456"/>
      <c r="E39" s="453"/>
      <c r="F39" s="6" t="s">
        <v>31</v>
      </c>
      <c r="G39" s="26">
        <v>19.5</v>
      </c>
      <c r="H39" s="501"/>
      <c r="I39" s="7">
        <f t="shared" si="4"/>
        <v>0</v>
      </c>
      <c r="J39" s="501"/>
      <c r="K39" s="7">
        <f t="shared" si="0"/>
        <v>0</v>
      </c>
      <c r="L39" s="146">
        <f t="shared" si="3"/>
        <v>0</v>
      </c>
      <c r="N39" s="338"/>
    </row>
    <row r="40" spans="1:14" ht="19.5" customHeight="1" outlineLevel="1">
      <c r="A40" s="145">
        <v>19</v>
      </c>
      <c r="B40" s="21" t="s">
        <v>85</v>
      </c>
      <c r="C40" s="17"/>
      <c r="D40" s="456"/>
      <c r="E40" s="453"/>
      <c r="F40" s="6" t="s">
        <v>31</v>
      </c>
      <c r="G40" s="26">
        <v>3</v>
      </c>
      <c r="H40" s="501"/>
      <c r="I40" s="7">
        <f t="shared" si="4"/>
        <v>0</v>
      </c>
      <c r="J40" s="501"/>
      <c r="K40" s="7">
        <f t="shared" si="0"/>
        <v>0</v>
      </c>
      <c r="L40" s="146">
        <f>K40+I40</f>
        <v>0</v>
      </c>
      <c r="N40" s="338"/>
    </row>
    <row r="41" spans="1:14" ht="16.5" outlineLevel="1">
      <c r="A41" s="145">
        <v>20</v>
      </c>
      <c r="B41" s="21" t="s">
        <v>49</v>
      </c>
      <c r="C41" s="17"/>
      <c r="D41" s="456"/>
      <c r="E41" s="452"/>
      <c r="F41" s="6" t="s">
        <v>31</v>
      </c>
      <c r="G41" s="26">
        <v>85</v>
      </c>
      <c r="H41" s="504" t="s">
        <v>38</v>
      </c>
      <c r="I41" s="70" t="s">
        <v>38</v>
      </c>
      <c r="J41" s="501"/>
      <c r="K41" s="7">
        <f t="shared" si="0"/>
        <v>0</v>
      </c>
      <c r="L41" s="146">
        <f>K41</f>
        <v>0</v>
      </c>
      <c r="N41" s="338"/>
    </row>
    <row r="42" spans="1:14" ht="16.5" outlineLevel="1">
      <c r="A42" s="145">
        <v>21</v>
      </c>
      <c r="B42" s="21" t="s">
        <v>50</v>
      </c>
      <c r="C42" s="17"/>
      <c r="D42" s="456"/>
      <c r="E42" s="452"/>
      <c r="F42" s="6" t="s">
        <v>31</v>
      </c>
      <c r="G42" s="26">
        <v>94.5</v>
      </c>
      <c r="H42" s="504" t="s">
        <v>38</v>
      </c>
      <c r="I42" s="70" t="s">
        <v>38</v>
      </c>
      <c r="J42" s="501"/>
      <c r="K42" s="7">
        <f t="shared" si="0"/>
        <v>0</v>
      </c>
      <c r="L42" s="146">
        <f>K42</f>
        <v>0</v>
      </c>
      <c r="N42" s="338"/>
    </row>
    <row r="43" spans="1:14" ht="16.5" outlineLevel="1">
      <c r="A43" s="145">
        <v>22</v>
      </c>
      <c r="B43" s="21" t="s">
        <v>51</v>
      </c>
      <c r="C43" s="17"/>
      <c r="D43" s="456"/>
      <c r="E43" s="452"/>
      <c r="F43" s="6" t="s">
        <v>31</v>
      </c>
      <c r="G43" s="26">
        <v>1.7</v>
      </c>
      <c r="H43" s="501"/>
      <c r="I43" s="7">
        <f t="shared" si="4"/>
        <v>0</v>
      </c>
      <c r="J43" s="501"/>
      <c r="K43" s="7">
        <f t="shared" si="0"/>
        <v>0</v>
      </c>
      <c r="L43" s="146">
        <f t="shared" si="3"/>
        <v>0</v>
      </c>
      <c r="N43" s="338"/>
    </row>
    <row r="44" spans="1:14" ht="16.5" outlineLevel="1">
      <c r="A44" s="145">
        <v>23</v>
      </c>
      <c r="B44" s="21" t="s">
        <v>63</v>
      </c>
      <c r="C44" s="17"/>
      <c r="D44" s="456"/>
      <c r="E44" s="452"/>
      <c r="F44" s="25" t="s">
        <v>27</v>
      </c>
      <c r="G44" s="26">
        <v>58</v>
      </c>
      <c r="H44" s="501"/>
      <c r="I44" s="7">
        <f t="shared" si="4"/>
        <v>0</v>
      </c>
      <c r="J44" s="501"/>
      <c r="K44" s="7">
        <f t="shared" si="0"/>
        <v>0</v>
      </c>
      <c r="L44" s="146">
        <f t="shared" si="3"/>
        <v>0</v>
      </c>
      <c r="N44" s="338"/>
    </row>
    <row r="45" spans="1:14" ht="16.5" outlineLevel="1">
      <c r="A45" s="145">
        <v>24</v>
      </c>
      <c r="B45" s="21" t="s">
        <v>52</v>
      </c>
      <c r="C45" s="17"/>
      <c r="D45" s="456"/>
      <c r="E45" s="452"/>
      <c r="F45" s="25" t="s">
        <v>27</v>
      </c>
      <c r="G45" s="26">
        <v>70.5</v>
      </c>
      <c r="H45" s="501"/>
      <c r="I45" s="7">
        <f t="shared" si="4"/>
        <v>0</v>
      </c>
      <c r="J45" s="501"/>
      <c r="K45" s="7">
        <f t="shared" si="0"/>
        <v>0</v>
      </c>
      <c r="L45" s="146">
        <f t="shared" si="3"/>
        <v>0</v>
      </c>
      <c r="N45" s="338"/>
    </row>
    <row r="46" spans="1:14" ht="16.5" outlineLevel="1">
      <c r="A46" s="145">
        <v>25</v>
      </c>
      <c r="B46" s="21" t="s">
        <v>84</v>
      </c>
      <c r="C46" s="17"/>
      <c r="D46" s="456"/>
      <c r="E46" s="452"/>
      <c r="F46" s="25" t="s">
        <v>27</v>
      </c>
      <c r="G46" s="26">
        <v>109</v>
      </c>
      <c r="H46" s="501"/>
      <c r="I46" s="7">
        <f t="shared" si="4"/>
        <v>0</v>
      </c>
      <c r="J46" s="501"/>
      <c r="K46" s="7">
        <f t="shared" si="0"/>
        <v>0</v>
      </c>
      <c r="L46" s="146">
        <f t="shared" si="3"/>
        <v>0</v>
      </c>
      <c r="N46" s="338"/>
    </row>
    <row r="47" spans="1:14" ht="16.5" outlineLevel="1">
      <c r="A47" s="145">
        <v>26</v>
      </c>
      <c r="B47" s="21" t="s">
        <v>86</v>
      </c>
      <c r="C47" s="17"/>
      <c r="D47" s="456"/>
      <c r="E47" s="453"/>
      <c r="F47" s="6" t="s">
        <v>31</v>
      </c>
      <c r="G47" s="26">
        <v>10</v>
      </c>
      <c r="H47" s="501"/>
      <c r="I47" s="7">
        <f t="shared" si="4"/>
        <v>0</v>
      </c>
      <c r="J47" s="501"/>
      <c r="K47" s="7">
        <f t="shared" si="0"/>
        <v>0</v>
      </c>
      <c r="L47" s="146">
        <f t="shared" si="3"/>
        <v>0</v>
      </c>
      <c r="N47" s="338"/>
    </row>
    <row r="48" spans="1:14" ht="16.5" outlineLevel="1">
      <c r="A48" s="145">
        <v>27</v>
      </c>
      <c r="B48" s="21" t="s">
        <v>87</v>
      </c>
      <c r="C48" s="17"/>
      <c r="D48" s="456"/>
      <c r="E48" s="453"/>
      <c r="F48" s="6" t="s">
        <v>31</v>
      </c>
      <c r="G48" s="26">
        <v>20.5</v>
      </c>
      <c r="H48" s="501"/>
      <c r="I48" s="7">
        <f t="shared" si="4"/>
        <v>0</v>
      </c>
      <c r="J48" s="501"/>
      <c r="K48" s="7">
        <f t="shared" si="0"/>
        <v>0</v>
      </c>
      <c r="L48" s="146">
        <f t="shared" si="3"/>
        <v>0</v>
      </c>
      <c r="N48" s="338"/>
    </row>
    <row r="49" spans="1:14" ht="16.5" outlineLevel="1">
      <c r="A49" s="145">
        <v>28</v>
      </c>
      <c r="B49" s="21" t="s">
        <v>88</v>
      </c>
      <c r="C49" s="17"/>
      <c r="D49" s="456"/>
      <c r="E49" s="452"/>
      <c r="F49" s="6" t="s">
        <v>27</v>
      </c>
      <c r="G49" s="26">
        <v>24</v>
      </c>
      <c r="H49" s="501"/>
      <c r="I49" s="7">
        <f t="shared" si="4"/>
        <v>0</v>
      </c>
      <c r="J49" s="501"/>
      <c r="K49" s="7">
        <f t="shared" si="0"/>
        <v>0</v>
      </c>
      <c r="L49" s="146">
        <f t="shared" si="3"/>
        <v>0</v>
      </c>
      <c r="N49" s="338"/>
    </row>
    <row r="50" spans="1:14" ht="27" outlineLevel="1">
      <c r="A50" s="145">
        <v>29</v>
      </c>
      <c r="B50" s="21" t="s">
        <v>68</v>
      </c>
      <c r="C50" s="17"/>
      <c r="D50" s="456"/>
      <c r="E50" s="452"/>
      <c r="F50" s="25" t="s">
        <v>27</v>
      </c>
      <c r="G50" s="26">
        <v>22.5</v>
      </c>
      <c r="H50" s="501"/>
      <c r="I50" s="7">
        <f t="shared" si="4"/>
        <v>0</v>
      </c>
      <c r="J50" s="501"/>
      <c r="K50" s="7">
        <f t="shared" si="0"/>
        <v>0</v>
      </c>
      <c r="L50" s="146">
        <f t="shared" si="3"/>
        <v>0</v>
      </c>
      <c r="N50" s="338"/>
    </row>
    <row r="51" spans="1:14" ht="16.5" outlineLevel="1">
      <c r="A51" s="145">
        <v>30</v>
      </c>
      <c r="B51" s="21" t="s">
        <v>89</v>
      </c>
      <c r="C51" s="17"/>
      <c r="D51" s="456"/>
      <c r="E51" s="453"/>
      <c r="F51" s="6" t="s">
        <v>28</v>
      </c>
      <c r="G51" s="26">
        <v>0.6</v>
      </c>
      <c r="H51" s="501"/>
      <c r="I51" s="7">
        <f t="shared" si="4"/>
        <v>0</v>
      </c>
      <c r="J51" s="501"/>
      <c r="K51" s="7">
        <f t="shared" si="0"/>
        <v>0</v>
      </c>
      <c r="L51" s="146">
        <f t="shared" si="3"/>
        <v>0</v>
      </c>
      <c r="N51" s="338"/>
    </row>
    <row r="52" spans="1:14" ht="15.75" customHeight="1" outlineLevel="1">
      <c r="A52" s="145">
        <v>31</v>
      </c>
      <c r="B52" s="21" t="s">
        <v>64</v>
      </c>
      <c r="C52" s="17"/>
      <c r="D52" s="456"/>
      <c r="E52" s="453"/>
      <c r="F52" s="25" t="s">
        <v>27</v>
      </c>
      <c r="G52" s="26">
        <v>96</v>
      </c>
      <c r="H52" s="501"/>
      <c r="I52" s="7">
        <f t="shared" si="4"/>
        <v>0</v>
      </c>
      <c r="J52" s="501"/>
      <c r="K52" s="7">
        <f t="shared" si="0"/>
        <v>0</v>
      </c>
      <c r="L52" s="146">
        <f t="shared" si="3"/>
        <v>0</v>
      </c>
      <c r="N52" s="338"/>
    </row>
    <row r="53" spans="1:14" ht="15.75" customHeight="1" outlineLevel="1">
      <c r="A53" s="145">
        <v>32</v>
      </c>
      <c r="B53" s="21" t="s">
        <v>71</v>
      </c>
      <c r="C53" s="17"/>
      <c r="D53" s="456"/>
      <c r="E53" s="453"/>
      <c r="F53" s="25" t="s">
        <v>27</v>
      </c>
      <c r="G53" s="26">
        <v>7</v>
      </c>
      <c r="H53" s="501"/>
      <c r="I53" s="7">
        <f t="shared" si="4"/>
        <v>0</v>
      </c>
      <c r="J53" s="501"/>
      <c r="K53" s="7">
        <f t="shared" si="0"/>
        <v>0</v>
      </c>
      <c r="L53" s="146">
        <f t="shared" si="3"/>
        <v>0</v>
      </c>
      <c r="N53" s="338"/>
    </row>
    <row r="54" spans="1:14" ht="23.25" customHeight="1" outlineLevel="1">
      <c r="A54" s="145">
        <v>33</v>
      </c>
      <c r="B54" s="21" t="s">
        <v>65</v>
      </c>
      <c r="C54" s="17"/>
      <c r="D54" s="456"/>
      <c r="E54" s="453"/>
      <c r="F54" s="25" t="s">
        <v>27</v>
      </c>
      <c r="G54" s="26">
        <v>77</v>
      </c>
      <c r="H54" s="501"/>
      <c r="I54" s="7">
        <f t="shared" si="4"/>
        <v>0</v>
      </c>
      <c r="J54" s="501"/>
      <c r="K54" s="7">
        <f t="shared" si="0"/>
        <v>0</v>
      </c>
      <c r="L54" s="146">
        <f t="shared" si="3"/>
        <v>0</v>
      </c>
      <c r="N54" s="338"/>
    </row>
    <row r="55" spans="1:14" ht="16.5" outlineLevel="1">
      <c r="A55" s="145">
        <v>34</v>
      </c>
      <c r="B55" s="21" t="s">
        <v>90</v>
      </c>
      <c r="C55" s="17"/>
      <c r="D55" s="456"/>
      <c r="E55" s="452"/>
      <c r="F55" s="6" t="s">
        <v>31</v>
      </c>
      <c r="G55" s="26">
        <v>34.5</v>
      </c>
      <c r="H55" s="501"/>
      <c r="I55" s="7">
        <f t="shared" si="4"/>
        <v>0</v>
      </c>
      <c r="J55" s="501"/>
      <c r="K55" s="7">
        <f t="shared" si="0"/>
        <v>0</v>
      </c>
      <c r="L55" s="146">
        <f t="shared" si="3"/>
        <v>0</v>
      </c>
      <c r="N55" s="338"/>
    </row>
    <row r="56" spans="1:14" ht="28.5" customHeight="1" outlineLevel="1">
      <c r="A56" s="145">
        <v>35</v>
      </c>
      <c r="B56" s="21" t="s">
        <v>67</v>
      </c>
      <c r="C56" s="17"/>
      <c r="D56" s="456"/>
      <c r="E56" s="452"/>
      <c r="F56" s="6" t="s">
        <v>31</v>
      </c>
      <c r="G56" s="26">
        <v>28.2</v>
      </c>
      <c r="H56" s="501"/>
      <c r="I56" s="7">
        <f t="shared" si="4"/>
        <v>0</v>
      </c>
      <c r="J56" s="501"/>
      <c r="K56" s="7">
        <f t="shared" si="0"/>
        <v>0</v>
      </c>
      <c r="L56" s="146">
        <f t="shared" si="3"/>
        <v>0</v>
      </c>
      <c r="N56" s="338"/>
    </row>
    <row r="57" spans="1:14" ht="16.5" outlineLevel="1">
      <c r="A57" s="145">
        <v>36</v>
      </c>
      <c r="B57" s="21" t="s">
        <v>117</v>
      </c>
      <c r="C57" s="17"/>
      <c r="D57" s="456"/>
      <c r="E57" s="452"/>
      <c r="F57" s="6" t="s">
        <v>31</v>
      </c>
      <c r="G57" s="26">
        <v>3.7</v>
      </c>
      <c r="H57" s="501"/>
      <c r="I57" s="7">
        <f t="shared" si="4"/>
        <v>0</v>
      </c>
      <c r="J57" s="501"/>
      <c r="K57" s="7">
        <f t="shared" si="0"/>
        <v>0</v>
      </c>
      <c r="L57" s="146">
        <f t="shared" si="3"/>
        <v>0</v>
      </c>
      <c r="N57" s="338"/>
    </row>
    <row r="58" spans="1:14" ht="27" outlineLevel="1">
      <c r="A58" s="145">
        <v>37</v>
      </c>
      <c r="B58" s="21" t="s">
        <v>66</v>
      </c>
      <c r="C58" s="17"/>
      <c r="D58" s="456"/>
      <c r="E58" s="452"/>
      <c r="F58" s="5" t="s">
        <v>30</v>
      </c>
      <c r="G58" s="26">
        <v>9</v>
      </c>
      <c r="H58" s="501"/>
      <c r="I58" s="7">
        <f t="shared" si="4"/>
        <v>0</v>
      </c>
      <c r="J58" s="501"/>
      <c r="K58" s="7">
        <f t="shared" si="0"/>
        <v>0</v>
      </c>
      <c r="L58" s="146">
        <f t="shared" si="3"/>
        <v>0</v>
      </c>
      <c r="N58" s="338"/>
    </row>
    <row r="59" spans="1:14" ht="16.5" outlineLevel="1">
      <c r="A59" s="145">
        <v>38</v>
      </c>
      <c r="B59" s="21" t="s">
        <v>91</v>
      </c>
      <c r="C59" s="17"/>
      <c r="D59" s="456"/>
      <c r="E59" s="452"/>
      <c r="F59" s="5" t="s">
        <v>30</v>
      </c>
      <c r="G59" s="26">
        <v>4.5</v>
      </c>
      <c r="H59" s="505" t="s">
        <v>38</v>
      </c>
      <c r="I59" s="69" t="s">
        <v>38</v>
      </c>
      <c r="J59" s="501"/>
      <c r="K59" s="7">
        <f t="shared" si="0"/>
        <v>0</v>
      </c>
      <c r="L59" s="146">
        <f>K59</f>
        <v>0</v>
      </c>
      <c r="N59" s="338"/>
    </row>
    <row r="60" spans="1:14" ht="16.5" outlineLevel="1">
      <c r="A60" s="145">
        <v>39</v>
      </c>
      <c r="B60" s="21" t="s">
        <v>92</v>
      </c>
      <c r="C60" s="17"/>
      <c r="D60" s="456"/>
      <c r="E60" s="452"/>
      <c r="F60" s="5" t="s">
        <v>30</v>
      </c>
      <c r="G60" s="26">
        <v>19</v>
      </c>
      <c r="H60" s="505" t="s">
        <v>38</v>
      </c>
      <c r="I60" s="69" t="s">
        <v>38</v>
      </c>
      <c r="J60" s="501"/>
      <c r="K60" s="7">
        <f t="shared" si="0"/>
        <v>0</v>
      </c>
      <c r="L60" s="146">
        <f>K60</f>
        <v>0</v>
      </c>
      <c r="N60" s="338"/>
    </row>
    <row r="61" spans="1:14" ht="27" outlineLevel="1">
      <c r="A61" s="145">
        <v>40</v>
      </c>
      <c r="B61" s="31" t="s">
        <v>53</v>
      </c>
      <c r="C61" s="18"/>
      <c r="D61" s="463"/>
      <c r="E61" s="462"/>
      <c r="F61" s="5" t="s">
        <v>30</v>
      </c>
      <c r="G61" s="32">
        <v>7.3</v>
      </c>
      <c r="H61" s="505" t="s">
        <v>38</v>
      </c>
      <c r="I61" s="69" t="s">
        <v>38</v>
      </c>
      <c r="J61" s="501"/>
      <c r="K61" s="7">
        <f t="shared" si="0"/>
        <v>0</v>
      </c>
      <c r="L61" s="146">
        <f>K61</f>
        <v>0</v>
      </c>
      <c r="N61" s="338"/>
    </row>
    <row r="62" spans="1:14" ht="16.5" outlineLevel="1">
      <c r="A62" s="145">
        <v>41</v>
      </c>
      <c r="B62" s="31" t="s">
        <v>294</v>
      </c>
      <c r="C62" s="18"/>
      <c r="D62" s="463"/>
      <c r="E62" s="462"/>
      <c r="F62" s="5" t="s">
        <v>30</v>
      </c>
      <c r="G62" s="32">
        <v>3.96</v>
      </c>
      <c r="H62" s="505" t="s">
        <v>38</v>
      </c>
      <c r="I62" s="69" t="s">
        <v>38</v>
      </c>
      <c r="J62" s="501"/>
      <c r="K62" s="7">
        <f t="shared" si="0"/>
        <v>0</v>
      </c>
      <c r="L62" s="146">
        <f>K62</f>
        <v>0</v>
      </c>
      <c r="N62" s="338"/>
    </row>
    <row r="63" spans="1:14" ht="16.5" outlineLevel="1">
      <c r="A63" s="145">
        <v>42</v>
      </c>
      <c r="B63" s="31" t="s">
        <v>295</v>
      </c>
      <c r="C63" s="18"/>
      <c r="D63" s="463"/>
      <c r="E63" s="464"/>
      <c r="F63" s="5" t="s">
        <v>30</v>
      </c>
      <c r="G63" s="32">
        <v>35</v>
      </c>
      <c r="H63" s="501"/>
      <c r="I63" s="7">
        <f>G63*H63</f>
        <v>0</v>
      </c>
      <c r="J63" s="501"/>
      <c r="K63" s="7">
        <f t="shared" si="0"/>
        <v>0</v>
      </c>
      <c r="L63" s="146">
        <f>K63+I63</f>
        <v>0</v>
      </c>
      <c r="N63" s="338"/>
    </row>
    <row r="64" spans="1:14" ht="27" outlineLevel="1">
      <c r="A64" s="145">
        <v>43</v>
      </c>
      <c r="B64" s="31" t="s">
        <v>69</v>
      </c>
      <c r="C64" s="18"/>
      <c r="D64" s="463"/>
      <c r="E64" s="464"/>
      <c r="F64" s="5" t="s">
        <v>30</v>
      </c>
      <c r="G64" s="32">
        <v>28</v>
      </c>
      <c r="H64" s="501"/>
      <c r="I64" s="7">
        <f>G64*H64</f>
        <v>0</v>
      </c>
      <c r="J64" s="501"/>
      <c r="K64" s="7">
        <f t="shared" si="0"/>
        <v>0</v>
      </c>
      <c r="L64" s="146">
        <f aca="true" t="shared" si="5" ref="L64:L124">K64+I64</f>
        <v>0</v>
      </c>
      <c r="N64" s="338"/>
    </row>
    <row r="65" spans="1:14" ht="16.5" outlineLevel="1">
      <c r="A65" s="145">
        <v>44</v>
      </c>
      <c r="B65" s="31" t="s">
        <v>93</v>
      </c>
      <c r="C65" s="18"/>
      <c r="D65" s="463"/>
      <c r="E65" s="464"/>
      <c r="F65" s="5" t="s">
        <v>30</v>
      </c>
      <c r="G65" s="32">
        <v>59.7</v>
      </c>
      <c r="H65" s="501"/>
      <c r="I65" s="7">
        <f>G65*H65</f>
        <v>0</v>
      </c>
      <c r="J65" s="501"/>
      <c r="K65" s="7">
        <f t="shared" si="0"/>
        <v>0</v>
      </c>
      <c r="L65" s="146">
        <f>K65+I65</f>
        <v>0</v>
      </c>
      <c r="N65" s="338"/>
    </row>
    <row r="66" spans="1:14" ht="16.5" outlineLevel="1">
      <c r="A66" s="145">
        <v>45</v>
      </c>
      <c r="B66" s="31" t="s">
        <v>100</v>
      </c>
      <c r="C66" s="18"/>
      <c r="D66" s="463"/>
      <c r="E66" s="464"/>
      <c r="F66" s="5" t="s">
        <v>30</v>
      </c>
      <c r="G66" s="32">
        <v>28</v>
      </c>
      <c r="H66" s="501"/>
      <c r="I66" s="7">
        <f>G66*H66</f>
        <v>0</v>
      </c>
      <c r="J66" s="501"/>
      <c r="K66" s="7">
        <f t="shared" si="0"/>
        <v>0</v>
      </c>
      <c r="L66" s="146">
        <f t="shared" si="5"/>
        <v>0</v>
      </c>
      <c r="N66" s="338"/>
    </row>
    <row r="67" spans="1:14" ht="16.5" outlineLevel="1">
      <c r="A67" s="145">
        <v>46</v>
      </c>
      <c r="B67" s="31" t="s">
        <v>54</v>
      </c>
      <c r="C67" s="18"/>
      <c r="D67" s="463"/>
      <c r="E67" s="462"/>
      <c r="F67" s="5" t="s">
        <v>8</v>
      </c>
      <c r="G67" s="32">
        <v>3</v>
      </c>
      <c r="H67" s="504" t="s">
        <v>38</v>
      </c>
      <c r="I67" s="70" t="s">
        <v>38</v>
      </c>
      <c r="J67" s="501"/>
      <c r="K67" s="7">
        <f t="shared" si="0"/>
        <v>0</v>
      </c>
      <c r="L67" s="146">
        <f>K67</f>
        <v>0</v>
      </c>
      <c r="N67" s="338"/>
    </row>
    <row r="68" spans="1:14" ht="16.5" outlineLevel="1">
      <c r="A68" s="145">
        <v>47</v>
      </c>
      <c r="B68" s="31" t="s">
        <v>260</v>
      </c>
      <c r="C68" s="18"/>
      <c r="D68" s="463"/>
      <c r="E68" s="462"/>
      <c r="F68" s="5" t="s">
        <v>8</v>
      </c>
      <c r="G68" s="32">
        <v>1</v>
      </c>
      <c r="H68" s="504" t="s">
        <v>38</v>
      </c>
      <c r="I68" s="70" t="s">
        <v>38</v>
      </c>
      <c r="J68" s="501"/>
      <c r="K68" s="7">
        <f t="shared" si="0"/>
        <v>0</v>
      </c>
      <c r="L68" s="146">
        <f>K68</f>
        <v>0</v>
      </c>
      <c r="N68" s="338"/>
    </row>
    <row r="69" spans="1:14" ht="27" outlineLevel="1">
      <c r="A69" s="145">
        <v>48</v>
      </c>
      <c r="B69" s="31" t="s">
        <v>94</v>
      </c>
      <c r="C69" s="18"/>
      <c r="D69" s="463"/>
      <c r="E69" s="464"/>
      <c r="F69" s="5" t="s">
        <v>30</v>
      </c>
      <c r="G69" s="32">
        <v>35</v>
      </c>
      <c r="H69" s="501"/>
      <c r="I69" s="7">
        <f aca="true" t="shared" si="6" ref="I69:I123">G69*H69</f>
        <v>0</v>
      </c>
      <c r="J69" s="501"/>
      <c r="K69" s="7">
        <f t="shared" si="0"/>
        <v>0</v>
      </c>
      <c r="L69" s="146">
        <f t="shared" si="5"/>
        <v>0</v>
      </c>
      <c r="N69" s="338"/>
    </row>
    <row r="70" spans="1:14" ht="16.5" outlineLevel="1">
      <c r="A70" s="145">
        <v>49</v>
      </c>
      <c r="B70" s="31" t="s">
        <v>55</v>
      </c>
      <c r="C70" s="18"/>
      <c r="D70" s="463"/>
      <c r="E70" s="462"/>
      <c r="F70" s="5" t="s">
        <v>27</v>
      </c>
      <c r="G70" s="32">
        <v>2.5</v>
      </c>
      <c r="H70" s="501"/>
      <c r="I70" s="7">
        <f t="shared" si="6"/>
        <v>0</v>
      </c>
      <c r="J70" s="501"/>
      <c r="K70" s="7">
        <f t="shared" si="0"/>
        <v>0</v>
      </c>
      <c r="L70" s="146">
        <f t="shared" si="5"/>
        <v>0</v>
      </c>
      <c r="N70" s="338"/>
    </row>
    <row r="71" spans="1:14" ht="16.5" outlineLevel="1">
      <c r="A71" s="145">
        <v>50</v>
      </c>
      <c r="B71" s="31" t="s">
        <v>56</v>
      </c>
      <c r="C71" s="18"/>
      <c r="D71" s="463"/>
      <c r="E71" s="462"/>
      <c r="F71" s="5" t="s">
        <v>27</v>
      </c>
      <c r="G71" s="32">
        <v>12.5</v>
      </c>
      <c r="H71" s="501"/>
      <c r="I71" s="7">
        <f t="shared" si="6"/>
        <v>0</v>
      </c>
      <c r="J71" s="501"/>
      <c r="K71" s="7">
        <f t="shared" si="0"/>
        <v>0</v>
      </c>
      <c r="L71" s="146">
        <f t="shared" si="5"/>
        <v>0</v>
      </c>
      <c r="N71" s="338"/>
    </row>
    <row r="72" spans="1:14" ht="16.5" outlineLevel="1">
      <c r="A72" s="145">
        <v>51</v>
      </c>
      <c r="B72" s="31" t="s">
        <v>95</v>
      </c>
      <c r="C72" s="18"/>
      <c r="D72" s="463"/>
      <c r="E72" s="464"/>
      <c r="F72" s="5" t="s">
        <v>30</v>
      </c>
      <c r="G72" s="32">
        <v>260</v>
      </c>
      <c r="H72" s="501"/>
      <c r="I72" s="7">
        <f t="shared" si="6"/>
        <v>0</v>
      </c>
      <c r="J72" s="501"/>
      <c r="K72" s="7">
        <f t="shared" si="0"/>
        <v>0</v>
      </c>
      <c r="L72" s="146">
        <f t="shared" si="5"/>
        <v>0</v>
      </c>
      <c r="N72" s="338"/>
    </row>
    <row r="73" spans="1:14" ht="16.5" outlineLevel="1">
      <c r="A73" s="145">
        <v>52</v>
      </c>
      <c r="B73" s="31" t="s">
        <v>57</v>
      </c>
      <c r="C73" s="18"/>
      <c r="D73" s="463"/>
      <c r="E73" s="462"/>
      <c r="F73" s="5" t="s">
        <v>30</v>
      </c>
      <c r="G73" s="32">
        <v>330</v>
      </c>
      <c r="H73" s="501"/>
      <c r="I73" s="7">
        <f t="shared" si="6"/>
        <v>0</v>
      </c>
      <c r="J73" s="501"/>
      <c r="K73" s="7">
        <f aca="true" t="shared" si="7" ref="K73:K123">J73*G73</f>
        <v>0</v>
      </c>
      <c r="L73" s="146">
        <f t="shared" si="5"/>
        <v>0</v>
      </c>
      <c r="N73" s="338"/>
    </row>
    <row r="74" spans="1:14" ht="16.5" outlineLevel="1">
      <c r="A74" s="145">
        <v>53</v>
      </c>
      <c r="B74" s="31" t="s">
        <v>96</v>
      </c>
      <c r="C74" s="18"/>
      <c r="D74" s="463"/>
      <c r="E74" s="464"/>
      <c r="F74" s="5" t="s">
        <v>30</v>
      </c>
      <c r="G74" s="32">
        <v>72.5</v>
      </c>
      <c r="H74" s="501"/>
      <c r="I74" s="7">
        <f t="shared" si="6"/>
        <v>0</v>
      </c>
      <c r="J74" s="501"/>
      <c r="K74" s="7">
        <f t="shared" si="7"/>
        <v>0</v>
      </c>
      <c r="L74" s="146">
        <f t="shared" si="5"/>
        <v>0</v>
      </c>
      <c r="N74" s="338"/>
    </row>
    <row r="75" spans="1:14" ht="16.5" outlineLevel="1">
      <c r="A75" s="145">
        <v>54</v>
      </c>
      <c r="B75" s="31" t="s">
        <v>58</v>
      </c>
      <c r="C75" s="18"/>
      <c r="D75" s="463"/>
      <c r="E75" s="464"/>
      <c r="F75" s="5" t="s">
        <v>30</v>
      </c>
      <c r="G75" s="32">
        <v>12.2</v>
      </c>
      <c r="H75" s="501"/>
      <c r="I75" s="7">
        <f t="shared" si="6"/>
        <v>0</v>
      </c>
      <c r="J75" s="501"/>
      <c r="K75" s="7">
        <f t="shared" si="7"/>
        <v>0</v>
      </c>
      <c r="L75" s="146">
        <f t="shared" si="5"/>
        <v>0</v>
      </c>
      <c r="N75" s="338"/>
    </row>
    <row r="76" spans="1:14" ht="16.5" outlineLevel="1">
      <c r="A76" s="145">
        <v>55</v>
      </c>
      <c r="B76" s="31" t="s">
        <v>97</v>
      </c>
      <c r="C76" s="18"/>
      <c r="D76" s="463"/>
      <c r="E76" s="464"/>
      <c r="F76" s="5" t="s">
        <v>30</v>
      </c>
      <c r="G76" s="32">
        <v>7.2</v>
      </c>
      <c r="H76" s="501"/>
      <c r="I76" s="7">
        <f t="shared" si="6"/>
        <v>0</v>
      </c>
      <c r="J76" s="501"/>
      <c r="K76" s="7">
        <f t="shared" si="7"/>
        <v>0</v>
      </c>
      <c r="L76" s="146">
        <f t="shared" si="5"/>
        <v>0</v>
      </c>
      <c r="N76" s="338"/>
    </row>
    <row r="77" spans="1:14" ht="16.5" outlineLevel="1">
      <c r="A77" s="145">
        <v>56</v>
      </c>
      <c r="B77" s="31" t="s">
        <v>59</v>
      </c>
      <c r="C77" s="18"/>
      <c r="D77" s="463"/>
      <c r="E77" s="464"/>
      <c r="F77" s="5" t="s">
        <v>30</v>
      </c>
      <c r="G77" s="32">
        <v>72.5</v>
      </c>
      <c r="H77" s="501"/>
      <c r="I77" s="7">
        <f t="shared" si="6"/>
        <v>0</v>
      </c>
      <c r="J77" s="501"/>
      <c r="K77" s="7">
        <f t="shared" si="7"/>
        <v>0</v>
      </c>
      <c r="L77" s="146">
        <f t="shared" si="5"/>
        <v>0</v>
      </c>
      <c r="N77" s="338"/>
    </row>
    <row r="78" spans="1:14" ht="16.5" outlineLevel="1">
      <c r="A78" s="145">
        <v>57</v>
      </c>
      <c r="B78" s="31" t="s">
        <v>62</v>
      </c>
      <c r="C78" s="18"/>
      <c r="D78" s="463"/>
      <c r="E78" s="462"/>
      <c r="F78" s="5" t="s">
        <v>30</v>
      </c>
      <c r="G78" s="32">
        <v>72.5</v>
      </c>
      <c r="H78" s="501"/>
      <c r="I78" s="7">
        <f t="shared" si="6"/>
        <v>0</v>
      </c>
      <c r="J78" s="501"/>
      <c r="K78" s="7">
        <f t="shared" si="7"/>
        <v>0</v>
      </c>
      <c r="L78" s="146">
        <f t="shared" si="5"/>
        <v>0</v>
      </c>
      <c r="N78" s="338"/>
    </row>
    <row r="79" spans="1:14" ht="16.5" outlineLevel="1">
      <c r="A79" s="145">
        <v>58</v>
      </c>
      <c r="B79" s="31" t="s">
        <v>98</v>
      </c>
      <c r="C79" s="18"/>
      <c r="D79" s="463"/>
      <c r="E79" s="464"/>
      <c r="F79" s="5" t="s">
        <v>30</v>
      </c>
      <c r="G79" s="32">
        <v>7.2</v>
      </c>
      <c r="H79" s="501"/>
      <c r="I79" s="7">
        <f t="shared" si="6"/>
        <v>0</v>
      </c>
      <c r="J79" s="501"/>
      <c r="K79" s="7">
        <f t="shared" si="7"/>
        <v>0</v>
      </c>
      <c r="L79" s="146">
        <f t="shared" si="5"/>
        <v>0</v>
      </c>
      <c r="N79" s="338"/>
    </row>
    <row r="80" spans="1:14" ht="16.5" outlineLevel="1">
      <c r="A80" s="145">
        <v>59</v>
      </c>
      <c r="B80" s="31" t="s">
        <v>156</v>
      </c>
      <c r="C80" s="18"/>
      <c r="D80" s="463"/>
      <c r="E80" s="464"/>
      <c r="F80" s="5" t="s">
        <v>30</v>
      </c>
      <c r="G80" s="32">
        <v>245</v>
      </c>
      <c r="H80" s="501"/>
      <c r="I80" s="7">
        <f t="shared" si="6"/>
        <v>0</v>
      </c>
      <c r="J80" s="501"/>
      <c r="K80" s="7">
        <f t="shared" si="7"/>
        <v>0</v>
      </c>
      <c r="L80" s="146">
        <f t="shared" si="5"/>
        <v>0</v>
      </c>
      <c r="N80" s="338"/>
    </row>
    <row r="81" spans="1:14" ht="16.5" outlineLevel="1">
      <c r="A81" s="145">
        <v>60</v>
      </c>
      <c r="B81" s="31" t="s">
        <v>60</v>
      </c>
      <c r="C81" s="18"/>
      <c r="D81" s="463"/>
      <c r="E81" s="464"/>
      <c r="F81" s="5" t="s">
        <v>30</v>
      </c>
      <c r="G81" s="32">
        <v>295</v>
      </c>
      <c r="H81" s="501"/>
      <c r="I81" s="7">
        <f t="shared" si="6"/>
        <v>0</v>
      </c>
      <c r="J81" s="501"/>
      <c r="K81" s="7">
        <f t="shared" si="7"/>
        <v>0</v>
      </c>
      <c r="L81" s="146">
        <f t="shared" si="5"/>
        <v>0</v>
      </c>
      <c r="N81" s="338"/>
    </row>
    <row r="82" spans="1:14" ht="16.5" outlineLevel="1">
      <c r="A82" s="145">
        <v>61</v>
      </c>
      <c r="B82" s="31" t="s">
        <v>70</v>
      </c>
      <c r="C82" s="18"/>
      <c r="D82" s="463"/>
      <c r="E82" s="462"/>
      <c r="F82" s="5" t="s">
        <v>30</v>
      </c>
      <c r="G82" s="32">
        <v>295</v>
      </c>
      <c r="H82" s="501"/>
      <c r="I82" s="7">
        <f t="shared" si="6"/>
        <v>0</v>
      </c>
      <c r="J82" s="501"/>
      <c r="K82" s="7">
        <f t="shared" si="7"/>
        <v>0</v>
      </c>
      <c r="L82" s="146">
        <f t="shared" si="5"/>
        <v>0</v>
      </c>
      <c r="N82" s="338"/>
    </row>
    <row r="83" spans="1:14" ht="16.5" outlineLevel="1">
      <c r="A83" s="145">
        <v>62</v>
      </c>
      <c r="B83" s="21" t="s">
        <v>99</v>
      </c>
      <c r="C83" s="18"/>
      <c r="D83" s="463"/>
      <c r="E83" s="464"/>
      <c r="F83" s="5" t="s">
        <v>30</v>
      </c>
      <c r="G83" s="32">
        <v>4</v>
      </c>
      <c r="H83" s="501"/>
      <c r="I83" s="7">
        <f t="shared" si="6"/>
        <v>0</v>
      </c>
      <c r="J83" s="501"/>
      <c r="K83" s="7">
        <f t="shared" si="7"/>
        <v>0</v>
      </c>
      <c r="L83" s="146">
        <f t="shared" si="5"/>
        <v>0</v>
      </c>
      <c r="N83" s="338"/>
    </row>
    <row r="84" spans="1:14" ht="16.5" outlineLevel="1">
      <c r="A84" s="145">
        <v>63</v>
      </c>
      <c r="B84" s="162" t="s">
        <v>261</v>
      </c>
      <c r="C84" s="18"/>
      <c r="D84" s="463"/>
      <c r="E84" s="464"/>
      <c r="F84" s="160" t="s">
        <v>27</v>
      </c>
      <c r="G84" s="161">
        <v>31</v>
      </c>
      <c r="H84" s="501"/>
      <c r="I84" s="7">
        <f t="shared" si="6"/>
        <v>0</v>
      </c>
      <c r="J84" s="501"/>
      <c r="K84" s="7">
        <f t="shared" si="7"/>
        <v>0</v>
      </c>
      <c r="L84" s="146">
        <f t="shared" si="5"/>
        <v>0</v>
      </c>
      <c r="N84" s="338"/>
    </row>
    <row r="85" spans="1:14" ht="16.5" outlineLevel="1">
      <c r="A85" s="145">
        <v>64</v>
      </c>
      <c r="B85" s="162" t="s">
        <v>262</v>
      </c>
      <c r="C85" s="18"/>
      <c r="D85" s="463"/>
      <c r="E85" s="464"/>
      <c r="F85" s="160" t="s">
        <v>27</v>
      </c>
      <c r="G85" s="161">
        <v>30</v>
      </c>
      <c r="H85" s="501"/>
      <c r="I85" s="7">
        <f t="shared" si="6"/>
        <v>0</v>
      </c>
      <c r="J85" s="501"/>
      <c r="K85" s="7">
        <f t="shared" si="7"/>
        <v>0</v>
      </c>
      <c r="L85" s="146">
        <f t="shared" si="5"/>
        <v>0</v>
      </c>
      <c r="N85" s="338"/>
    </row>
    <row r="86" spans="1:14" ht="27" outlineLevel="1">
      <c r="A86" s="145">
        <v>65</v>
      </c>
      <c r="B86" s="162" t="s">
        <v>263</v>
      </c>
      <c r="C86" s="18"/>
      <c r="D86" s="463"/>
      <c r="E86" s="464"/>
      <c r="F86" s="160" t="s">
        <v>27</v>
      </c>
      <c r="G86" s="161">
        <v>10.6</v>
      </c>
      <c r="H86" s="501"/>
      <c r="I86" s="7">
        <f t="shared" si="6"/>
        <v>0</v>
      </c>
      <c r="J86" s="501"/>
      <c r="K86" s="7">
        <f t="shared" si="7"/>
        <v>0</v>
      </c>
      <c r="L86" s="146">
        <f t="shared" si="5"/>
        <v>0</v>
      </c>
      <c r="N86" s="338"/>
    </row>
    <row r="87" spans="1:14" ht="16.5" outlineLevel="1">
      <c r="A87" s="145">
        <v>66</v>
      </c>
      <c r="B87" s="162" t="s">
        <v>157</v>
      </c>
      <c r="C87" s="18"/>
      <c r="D87" s="463"/>
      <c r="E87" s="464"/>
      <c r="F87" s="160" t="s">
        <v>30</v>
      </c>
      <c r="G87" s="161">
        <v>54</v>
      </c>
      <c r="H87" s="501"/>
      <c r="I87" s="7">
        <f t="shared" si="6"/>
        <v>0</v>
      </c>
      <c r="J87" s="501"/>
      <c r="K87" s="7">
        <f t="shared" si="7"/>
        <v>0</v>
      </c>
      <c r="L87" s="146">
        <f t="shared" si="5"/>
        <v>0</v>
      </c>
      <c r="N87" s="338"/>
    </row>
    <row r="88" spans="1:14" ht="16.5" outlineLevel="1">
      <c r="A88" s="145">
        <v>67</v>
      </c>
      <c r="B88" s="162" t="s">
        <v>158</v>
      </c>
      <c r="C88" s="18"/>
      <c r="D88" s="463"/>
      <c r="E88" s="464"/>
      <c r="F88" s="160" t="s">
        <v>160</v>
      </c>
      <c r="G88" s="161">
        <v>0.9</v>
      </c>
      <c r="H88" s="501"/>
      <c r="I88" s="7">
        <f t="shared" si="6"/>
        <v>0</v>
      </c>
      <c r="J88" s="501"/>
      <c r="K88" s="7">
        <f t="shared" si="7"/>
        <v>0</v>
      </c>
      <c r="L88" s="146">
        <f t="shared" si="5"/>
        <v>0</v>
      </c>
      <c r="N88" s="338"/>
    </row>
    <row r="89" spans="1:14" ht="16.5" outlineLevel="1">
      <c r="A89" s="145">
        <v>68</v>
      </c>
      <c r="B89" s="162" t="s">
        <v>159</v>
      </c>
      <c r="C89" s="18"/>
      <c r="D89" s="463"/>
      <c r="E89" s="464"/>
      <c r="F89" s="160" t="s">
        <v>30</v>
      </c>
      <c r="G89" s="161">
        <v>23</v>
      </c>
      <c r="H89" s="501"/>
      <c r="I89" s="7">
        <f t="shared" si="6"/>
        <v>0</v>
      </c>
      <c r="J89" s="501"/>
      <c r="K89" s="7">
        <f t="shared" si="7"/>
        <v>0</v>
      </c>
      <c r="L89" s="146">
        <f t="shared" si="5"/>
        <v>0</v>
      </c>
      <c r="N89" s="338"/>
    </row>
    <row r="90" spans="1:14" ht="27" outlineLevel="1">
      <c r="A90" s="145">
        <v>69</v>
      </c>
      <c r="B90" s="159" t="s">
        <v>289</v>
      </c>
      <c r="C90" s="18"/>
      <c r="D90" s="463"/>
      <c r="E90" s="464"/>
      <c r="F90" s="160" t="s">
        <v>27</v>
      </c>
      <c r="G90" s="161">
        <v>10</v>
      </c>
      <c r="H90" s="502"/>
      <c r="I90" s="7">
        <f t="shared" si="6"/>
        <v>0</v>
      </c>
      <c r="J90" s="502"/>
      <c r="K90" s="7">
        <f t="shared" si="7"/>
        <v>0</v>
      </c>
      <c r="L90" s="146">
        <f t="shared" si="5"/>
        <v>0</v>
      </c>
      <c r="N90" s="338"/>
    </row>
    <row r="91" spans="1:14" ht="18.75" customHeight="1" outlineLevel="1">
      <c r="A91" s="145">
        <v>70</v>
      </c>
      <c r="B91" s="162" t="s">
        <v>277</v>
      </c>
      <c r="C91" s="18"/>
      <c r="D91" s="463"/>
      <c r="E91" s="464"/>
      <c r="F91" s="168" t="s">
        <v>290</v>
      </c>
      <c r="G91" s="169">
        <v>4</v>
      </c>
      <c r="H91" s="502"/>
      <c r="I91" s="7">
        <f t="shared" si="6"/>
        <v>0</v>
      </c>
      <c r="J91" s="502"/>
      <c r="K91" s="7">
        <f t="shared" si="7"/>
        <v>0</v>
      </c>
      <c r="L91" s="146">
        <f t="shared" si="5"/>
        <v>0</v>
      </c>
      <c r="N91" s="338"/>
    </row>
    <row r="92" spans="1:14" ht="18" customHeight="1" outlineLevel="1">
      <c r="A92" s="145">
        <v>71</v>
      </c>
      <c r="B92" s="162" t="s">
        <v>278</v>
      </c>
      <c r="C92" s="18"/>
      <c r="D92" s="463"/>
      <c r="E92" s="464"/>
      <c r="F92" s="168" t="s">
        <v>290</v>
      </c>
      <c r="G92" s="169">
        <v>96</v>
      </c>
      <c r="H92" s="502"/>
      <c r="I92" s="7">
        <f t="shared" si="6"/>
        <v>0</v>
      </c>
      <c r="J92" s="502"/>
      <c r="K92" s="7">
        <f t="shared" si="7"/>
        <v>0</v>
      </c>
      <c r="L92" s="146">
        <f t="shared" si="5"/>
        <v>0</v>
      </c>
      <c r="N92" s="338"/>
    </row>
    <row r="93" spans="1:14" ht="21" customHeight="1" outlineLevel="1">
      <c r="A93" s="145">
        <v>72</v>
      </c>
      <c r="B93" s="162" t="s">
        <v>279</v>
      </c>
      <c r="C93" s="18"/>
      <c r="D93" s="463"/>
      <c r="E93" s="464"/>
      <c r="F93" s="168" t="s">
        <v>290</v>
      </c>
      <c r="G93" s="169">
        <v>319.5</v>
      </c>
      <c r="H93" s="502"/>
      <c r="I93" s="7">
        <f t="shared" si="6"/>
        <v>0</v>
      </c>
      <c r="J93" s="502"/>
      <c r="K93" s="7">
        <f t="shared" si="7"/>
        <v>0</v>
      </c>
      <c r="L93" s="146">
        <f t="shared" si="5"/>
        <v>0</v>
      </c>
      <c r="N93" s="338"/>
    </row>
    <row r="94" spans="1:14" ht="18.75" customHeight="1" outlineLevel="1">
      <c r="A94" s="145">
        <v>73</v>
      </c>
      <c r="B94" s="162" t="s">
        <v>280</v>
      </c>
      <c r="C94" s="18"/>
      <c r="D94" s="463"/>
      <c r="E94" s="464"/>
      <c r="F94" s="168" t="s">
        <v>290</v>
      </c>
      <c r="G94" s="169">
        <v>368</v>
      </c>
      <c r="H94" s="502"/>
      <c r="I94" s="7">
        <f t="shared" si="6"/>
        <v>0</v>
      </c>
      <c r="J94" s="502"/>
      <c r="K94" s="7">
        <f t="shared" si="7"/>
        <v>0</v>
      </c>
      <c r="L94" s="146">
        <f t="shared" si="5"/>
        <v>0</v>
      </c>
      <c r="N94" s="338"/>
    </row>
    <row r="95" spans="1:14" ht="21" customHeight="1" outlineLevel="1">
      <c r="A95" s="145">
        <v>74</v>
      </c>
      <c r="B95" s="162" t="s">
        <v>281</v>
      </c>
      <c r="C95" s="18"/>
      <c r="D95" s="463"/>
      <c r="E95" s="464"/>
      <c r="F95" s="168" t="s">
        <v>290</v>
      </c>
      <c r="G95" s="169">
        <v>378.3</v>
      </c>
      <c r="H95" s="502"/>
      <c r="I95" s="7">
        <f t="shared" si="6"/>
        <v>0</v>
      </c>
      <c r="J95" s="502"/>
      <c r="K95" s="7">
        <f t="shared" si="7"/>
        <v>0</v>
      </c>
      <c r="L95" s="146">
        <f t="shared" si="5"/>
        <v>0</v>
      </c>
      <c r="N95" s="338"/>
    </row>
    <row r="96" spans="1:14" ht="20.25" customHeight="1" outlineLevel="1">
      <c r="A96" s="145">
        <v>75</v>
      </c>
      <c r="B96" s="162" t="s">
        <v>282</v>
      </c>
      <c r="C96" s="18"/>
      <c r="D96" s="463"/>
      <c r="E96" s="464"/>
      <c r="F96" s="168" t="s">
        <v>290</v>
      </c>
      <c r="G96" s="169">
        <v>54</v>
      </c>
      <c r="H96" s="502"/>
      <c r="I96" s="7">
        <f t="shared" si="6"/>
        <v>0</v>
      </c>
      <c r="J96" s="502"/>
      <c r="K96" s="7">
        <f t="shared" si="7"/>
        <v>0</v>
      </c>
      <c r="L96" s="146">
        <f t="shared" si="5"/>
        <v>0</v>
      </c>
      <c r="N96" s="338"/>
    </row>
    <row r="97" spans="1:14" ht="21" customHeight="1" outlineLevel="1">
      <c r="A97" s="145">
        <v>76</v>
      </c>
      <c r="B97" s="162" t="s">
        <v>283</v>
      </c>
      <c r="C97" s="18"/>
      <c r="D97" s="463"/>
      <c r="E97" s="464"/>
      <c r="F97" s="168" t="s">
        <v>290</v>
      </c>
      <c r="G97" s="169">
        <v>69.5</v>
      </c>
      <c r="H97" s="502"/>
      <c r="I97" s="7">
        <f t="shared" si="6"/>
        <v>0</v>
      </c>
      <c r="J97" s="502"/>
      <c r="K97" s="7">
        <f t="shared" si="7"/>
        <v>0</v>
      </c>
      <c r="L97" s="146">
        <f t="shared" si="5"/>
        <v>0</v>
      </c>
      <c r="N97" s="338"/>
    </row>
    <row r="98" spans="1:14" ht="16.5" outlineLevel="1">
      <c r="A98" s="145">
        <v>77</v>
      </c>
      <c r="B98" s="335" t="s">
        <v>284</v>
      </c>
      <c r="C98" s="18"/>
      <c r="D98" s="463"/>
      <c r="E98" s="464"/>
      <c r="F98" s="337" t="s">
        <v>290</v>
      </c>
      <c r="G98" s="169">
        <v>34</v>
      </c>
      <c r="H98" s="502"/>
      <c r="I98" s="7">
        <f t="shared" si="6"/>
        <v>0</v>
      </c>
      <c r="J98" s="502"/>
      <c r="K98" s="7">
        <f t="shared" si="7"/>
        <v>0</v>
      </c>
      <c r="L98" s="146">
        <f t="shared" si="5"/>
        <v>0</v>
      </c>
      <c r="N98" s="338"/>
    </row>
    <row r="99" spans="1:14" ht="27" outlineLevel="1">
      <c r="A99" s="145">
        <v>78</v>
      </c>
      <c r="B99" s="336" t="s">
        <v>285</v>
      </c>
      <c r="C99" s="18"/>
      <c r="D99" s="463"/>
      <c r="E99" s="464"/>
      <c r="F99" s="337" t="s">
        <v>290</v>
      </c>
      <c r="G99" s="169">
        <v>36</v>
      </c>
      <c r="H99" s="502"/>
      <c r="I99" s="7">
        <f t="shared" si="6"/>
        <v>0</v>
      </c>
      <c r="J99" s="502"/>
      <c r="K99" s="7">
        <f t="shared" si="7"/>
        <v>0</v>
      </c>
      <c r="L99" s="146">
        <f t="shared" si="5"/>
        <v>0</v>
      </c>
      <c r="N99" s="338"/>
    </row>
    <row r="100" spans="1:14" ht="16.5" outlineLevel="1">
      <c r="A100" s="145">
        <v>79</v>
      </c>
      <c r="B100" s="335" t="s">
        <v>286</v>
      </c>
      <c r="C100" s="18"/>
      <c r="D100" s="463"/>
      <c r="E100" s="464"/>
      <c r="F100" s="337" t="s">
        <v>290</v>
      </c>
      <c r="G100" s="169">
        <v>41</v>
      </c>
      <c r="H100" s="502"/>
      <c r="I100" s="7">
        <f t="shared" si="6"/>
        <v>0</v>
      </c>
      <c r="J100" s="502"/>
      <c r="K100" s="7">
        <f t="shared" si="7"/>
        <v>0</v>
      </c>
      <c r="L100" s="146">
        <f t="shared" si="5"/>
        <v>0</v>
      </c>
      <c r="N100" s="338"/>
    </row>
    <row r="101" spans="1:14" ht="16.5" outlineLevel="1">
      <c r="A101" s="145">
        <v>80</v>
      </c>
      <c r="B101" s="162" t="s">
        <v>287</v>
      </c>
      <c r="C101" s="18"/>
      <c r="D101" s="463"/>
      <c r="E101" s="464"/>
      <c r="F101" s="337" t="s">
        <v>290</v>
      </c>
      <c r="G101" s="169">
        <v>2.2</v>
      </c>
      <c r="H101" s="502"/>
      <c r="I101" s="7">
        <f t="shared" si="6"/>
        <v>0</v>
      </c>
      <c r="J101" s="502"/>
      <c r="K101" s="7">
        <f t="shared" si="7"/>
        <v>0</v>
      </c>
      <c r="L101" s="146">
        <f t="shared" si="5"/>
        <v>0</v>
      </c>
      <c r="N101" s="338"/>
    </row>
    <row r="102" spans="1:14" ht="16.5" outlineLevel="1">
      <c r="A102" s="145">
        <v>81</v>
      </c>
      <c r="B102" s="162" t="s">
        <v>288</v>
      </c>
      <c r="C102" s="18"/>
      <c r="D102" s="463"/>
      <c r="E102" s="464"/>
      <c r="F102" s="337" t="s">
        <v>28</v>
      </c>
      <c r="G102" s="169">
        <v>11.3</v>
      </c>
      <c r="H102" s="502"/>
      <c r="I102" s="7">
        <f t="shared" si="6"/>
        <v>0</v>
      </c>
      <c r="J102" s="502"/>
      <c r="K102" s="7">
        <f t="shared" si="7"/>
        <v>0</v>
      </c>
      <c r="L102" s="146">
        <f t="shared" si="5"/>
        <v>0</v>
      </c>
      <c r="N102" s="338"/>
    </row>
    <row r="103" spans="1:14" ht="16.5" outlineLevel="1">
      <c r="A103" s="145">
        <v>82</v>
      </c>
      <c r="B103" s="467" t="s">
        <v>296</v>
      </c>
      <c r="C103" s="471"/>
      <c r="D103" s="468"/>
      <c r="E103" s="468"/>
      <c r="F103" s="468"/>
      <c r="G103" s="468"/>
      <c r="H103" s="471"/>
      <c r="I103" s="468"/>
      <c r="J103" s="471"/>
      <c r="K103" s="468"/>
      <c r="L103" s="469"/>
      <c r="N103" s="338"/>
    </row>
    <row r="104" spans="1:14" ht="16.5" outlineLevel="1">
      <c r="A104" s="145">
        <v>83</v>
      </c>
      <c r="B104" s="162" t="s">
        <v>297</v>
      </c>
      <c r="C104" s="18"/>
      <c r="D104" s="463"/>
      <c r="E104" s="464"/>
      <c r="F104" s="168" t="s">
        <v>290</v>
      </c>
      <c r="G104" s="169">
        <v>6</v>
      </c>
      <c r="H104" s="502"/>
      <c r="I104" s="7">
        <f t="shared" si="6"/>
        <v>0</v>
      </c>
      <c r="J104" s="502"/>
      <c r="K104" s="7">
        <f t="shared" si="7"/>
        <v>0</v>
      </c>
      <c r="L104" s="146">
        <f t="shared" si="5"/>
        <v>0</v>
      </c>
      <c r="N104" s="338"/>
    </row>
    <row r="105" spans="1:14" ht="16.5" outlineLevel="1">
      <c r="A105" s="145">
        <v>84</v>
      </c>
      <c r="B105" s="162" t="s">
        <v>298</v>
      </c>
      <c r="C105" s="18"/>
      <c r="D105" s="463"/>
      <c r="E105" s="464"/>
      <c r="F105" s="168" t="s">
        <v>290</v>
      </c>
      <c r="G105" s="169">
        <v>3</v>
      </c>
      <c r="H105" s="502"/>
      <c r="I105" s="7">
        <f t="shared" si="6"/>
        <v>0</v>
      </c>
      <c r="J105" s="502"/>
      <c r="K105" s="7">
        <f t="shared" si="7"/>
        <v>0</v>
      </c>
      <c r="L105" s="146">
        <f t="shared" si="5"/>
        <v>0</v>
      </c>
      <c r="N105" s="338"/>
    </row>
    <row r="106" spans="1:14" ht="16.5" outlineLevel="1">
      <c r="A106" s="145">
        <v>85</v>
      </c>
      <c r="B106" s="162" t="s">
        <v>299</v>
      </c>
      <c r="C106" s="18"/>
      <c r="D106" s="463"/>
      <c r="E106" s="464"/>
      <c r="F106" s="168" t="s">
        <v>290</v>
      </c>
      <c r="G106" s="169">
        <v>3298</v>
      </c>
      <c r="H106" s="502"/>
      <c r="I106" s="7">
        <f t="shared" si="6"/>
        <v>0</v>
      </c>
      <c r="J106" s="502"/>
      <c r="K106" s="7">
        <f t="shared" si="7"/>
        <v>0</v>
      </c>
      <c r="L106" s="146">
        <f t="shared" si="5"/>
        <v>0</v>
      </c>
      <c r="N106" s="338"/>
    </row>
    <row r="107" spans="1:14" ht="16.5" outlineLevel="1">
      <c r="A107" s="145">
        <v>86</v>
      </c>
      <c r="B107" s="162" t="s">
        <v>300</v>
      </c>
      <c r="C107" s="18"/>
      <c r="D107" s="463"/>
      <c r="E107" s="464"/>
      <c r="F107" s="168" t="s">
        <v>290</v>
      </c>
      <c r="G107" s="169">
        <v>6</v>
      </c>
      <c r="H107" s="502"/>
      <c r="I107" s="7">
        <f t="shared" si="6"/>
        <v>0</v>
      </c>
      <c r="J107" s="502"/>
      <c r="K107" s="7">
        <f t="shared" si="7"/>
        <v>0</v>
      </c>
      <c r="L107" s="146">
        <f t="shared" si="5"/>
        <v>0</v>
      </c>
      <c r="N107" s="338"/>
    </row>
    <row r="108" spans="1:14" ht="16.5" outlineLevel="1">
      <c r="A108" s="145">
        <v>87</v>
      </c>
      <c r="B108" s="162" t="s">
        <v>301</v>
      </c>
      <c r="C108" s="18"/>
      <c r="D108" s="463"/>
      <c r="E108" s="464"/>
      <c r="F108" s="337" t="s">
        <v>28</v>
      </c>
      <c r="G108" s="169">
        <v>10.4</v>
      </c>
      <c r="H108" s="502"/>
      <c r="I108" s="7">
        <f t="shared" si="6"/>
        <v>0</v>
      </c>
      <c r="J108" s="502"/>
      <c r="K108" s="7">
        <f t="shared" si="7"/>
        <v>0</v>
      </c>
      <c r="L108" s="146">
        <f t="shared" si="5"/>
        <v>0</v>
      </c>
      <c r="N108" s="338"/>
    </row>
    <row r="109" spans="1:14" ht="16.5" outlineLevel="1">
      <c r="A109" s="145">
        <v>88</v>
      </c>
      <c r="B109" s="162" t="s">
        <v>302</v>
      </c>
      <c r="C109" s="18"/>
      <c r="D109" s="463"/>
      <c r="E109" s="464"/>
      <c r="F109" s="337" t="s">
        <v>102</v>
      </c>
      <c r="G109" s="169">
        <v>3</v>
      </c>
      <c r="H109" s="505" t="s">
        <v>103</v>
      </c>
      <c r="I109" s="69" t="s">
        <v>103</v>
      </c>
      <c r="J109" s="502"/>
      <c r="K109" s="7">
        <f t="shared" si="7"/>
        <v>0</v>
      </c>
      <c r="L109" s="146">
        <f>K109</f>
        <v>0</v>
      </c>
      <c r="N109" s="338"/>
    </row>
    <row r="110" spans="1:14" ht="16.5" outlineLevel="1">
      <c r="A110" s="145">
        <v>89</v>
      </c>
      <c r="B110" s="162" t="s">
        <v>303</v>
      </c>
      <c r="C110" s="18"/>
      <c r="D110" s="463"/>
      <c r="E110" s="464"/>
      <c r="F110" s="168" t="s">
        <v>290</v>
      </c>
      <c r="G110" s="169">
        <v>4</v>
      </c>
      <c r="H110" s="502"/>
      <c r="I110" s="7">
        <f t="shared" si="6"/>
        <v>0</v>
      </c>
      <c r="J110" s="502"/>
      <c r="K110" s="7">
        <f t="shared" si="7"/>
        <v>0</v>
      </c>
      <c r="L110" s="146">
        <f t="shared" si="5"/>
        <v>0</v>
      </c>
      <c r="N110" s="338"/>
    </row>
    <row r="111" spans="1:14" ht="16.5" outlineLevel="1">
      <c r="A111" s="145">
        <v>90</v>
      </c>
      <c r="B111" s="335" t="s">
        <v>304</v>
      </c>
      <c r="C111" s="18"/>
      <c r="D111" s="463"/>
      <c r="E111" s="464"/>
      <c r="F111" s="337" t="s">
        <v>290</v>
      </c>
      <c r="G111" s="169">
        <v>43</v>
      </c>
      <c r="H111" s="502"/>
      <c r="I111" s="7">
        <f t="shared" si="6"/>
        <v>0</v>
      </c>
      <c r="J111" s="502"/>
      <c r="K111" s="7">
        <f t="shared" si="7"/>
        <v>0</v>
      </c>
      <c r="L111" s="146">
        <f t="shared" si="5"/>
        <v>0</v>
      </c>
      <c r="N111" s="338"/>
    </row>
    <row r="112" spans="1:14" ht="16.5" outlineLevel="1">
      <c r="A112" s="145">
        <v>91</v>
      </c>
      <c r="B112" s="335" t="s">
        <v>305</v>
      </c>
      <c r="C112" s="18"/>
      <c r="D112" s="463"/>
      <c r="E112" s="464"/>
      <c r="F112" s="337" t="s">
        <v>290</v>
      </c>
      <c r="G112" s="169">
        <v>32</v>
      </c>
      <c r="H112" s="502"/>
      <c r="I112" s="7">
        <f t="shared" si="6"/>
        <v>0</v>
      </c>
      <c r="J112" s="502"/>
      <c r="K112" s="7">
        <f t="shared" si="7"/>
        <v>0</v>
      </c>
      <c r="L112" s="146">
        <f t="shared" si="5"/>
        <v>0</v>
      </c>
      <c r="N112" s="338"/>
    </row>
    <row r="113" spans="1:14" ht="16.5" outlineLevel="1">
      <c r="A113" s="145">
        <v>92</v>
      </c>
      <c r="B113" s="336" t="s">
        <v>306</v>
      </c>
      <c r="C113" s="18"/>
      <c r="D113" s="463"/>
      <c r="E113" s="464"/>
      <c r="F113" s="337" t="s">
        <v>290</v>
      </c>
      <c r="G113" s="169">
        <v>113</v>
      </c>
      <c r="H113" s="502"/>
      <c r="I113" s="7">
        <f t="shared" si="6"/>
        <v>0</v>
      </c>
      <c r="J113" s="502"/>
      <c r="K113" s="7">
        <f t="shared" si="7"/>
        <v>0</v>
      </c>
      <c r="L113" s="146">
        <f t="shared" si="5"/>
        <v>0</v>
      </c>
      <c r="N113" s="338"/>
    </row>
    <row r="114" spans="1:14" ht="16.5" outlineLevel="1">
      <c r="A114" s="145">
        <v>93</v>
      </c>
      <c r="B114" s="335" t="s">
        <v>307</v>
      </c>
      <c r="C114" s="18"/>
      <c r="D114" s="463"/>
      <c r="E114" s="464"/>
      <c r="F114" s="337" t="s">
        <v>290</v>
      </c>
      <c r="G114" s="169">
        <v>703</v>
      </c>
      <c r="H114" s="502"/>
      <c r="I114" s="7">
        <f t="shared" si="6"/>
        <v>0</v>
      </c>
      <c r="J114" s="502"/>
      <c r="K114" s="7">
        <f t="shared" si="7"/>
        <v>0</v>
      </c>
      <c r="L114" s="146">
        <f t="shared" si="5"/>
        <v>0</v>
      </c>
      <c r="N114" s="338"/>
    </row>
    <row r="115" spans="1:14" ht="16.5" outlineLevel="1">
      <c r="A115" s="145">
        <v>94</v>
      </c>
      <c r="B115" s="336" t="s">
        <v>308</v>
      </c>
      <c r="C115" s="18"/>
      <c r="D115" s="463"/>
      <c r="E115" s="464"/>
      <c r="F115" s="337" t="s">
        <v>290</v>
      </c>
      <c r="G115" s="169">
        <v>8</v>
      </c>
      <c r="H115" s="502"/>
      <c r="I115" s="7">
        <f t="shared" si="6"/>
        <v>0</v>
      </c>
      <c r="J115" s="502"/>
      <c r="K115" s="7">
        <f t="shared" si="7"/>
        <v>0</v>
      </c>
      <c r="L115" s="146">
        <f t="shared" si="5"/>
        <v>0</v>
      </c>
      <c r="N115" s="338"/>
    </row>
    <row r="116" spans="1:14" ht="16.5" outlineLevel="1">
      <c r="A116" s="145">
        <v>95</v>
      </c>
      <c r="B116" s="162" t="s">
        <v>287</v>
      </c>
      <c r="C116" s="18"/>
      <c r="D116" s="463"/>
      <c r="E116" s="464"/>
      <c r="F116" s="337" t="s">
        <v>290</v>
      </c>
      <c r="G116" s="169">
        <v>18</v>
      </c>
      <c r="H116" s="502"/>
      <c r="I116" s="7">
        <f t="shared" si="6"/>
        <v>0</v>
      </c>
      <c r="J116" s="502"/>
      <c r="K116" s="7">
        <f t="shared" si="7"/>
        <v>0</v>
      </c>
      <c r="L116" s="146">
        <f t="shared" si="5"/>
        <v>0</v>
      </c>
      <c r="N116" s="338"/>
    </row>
    <row r="117" spans="1:14" ht="16.5" outlineLevel="1">
      <c r="A117" s="145">
        <v>96</v>
      </c>
      <c r="B117" s="162" t="s">
        <v>309</v>
      </c>
      <c r="C117" s="18"/>
      <c r="D117" s="463"/>
      <c r="E117" s="464"/>
      <c r="F117" s="160" t="s">
        <v>30</v>
      </c>
      <c r="G117" s="169">
        <v>60</v>
      </c>
      <c r="H117" s="502"/>
      <c r="I117" s="7">
        <f t="shared" si="6"/>
        <v>0</v>
      </c>
      <c r="J117" s="502"/>
      <c r="K117" s="7">
        <f t="shared" si="7"/>
        <v>0</v>
      </c>
      <c r="L117" s="146">
        <f t="shared" si="5"/>
        <v>0</v>
      </c>
      <c r="N117" s="338"/>
    </row>
    <row r="118" spans="1:14" ht="16.5" outlineLevel="1">
      <c r="A118" s="145">
        <v>97</v>
      </c>
      <c r="B118" s="162" t="s">
        <v>292</v>
      </c>
      <c r="C118" s="18"/>
      <c r="D118" s="463"/>
      <c r="E118" s="464"/>
      <c r="F118" s="337" t="s">
        <v>8</v>
      </c>
      <c r="G118" s="161">
        <v>17</v>
      </c>
      <c r="H118" s="502"/>
      <c r="I118" s="7">
        <f>G118*H118</f>
        <v>0</v>
      </c>
      <c r="J118" s="502"/>
      <c r="K118" s="7">
        <f>J118*G118</f>
        <v>0</v>
      </c>
      <c r="L118" s="146">
        <f>K118+I118</f>
        <v>0</v>
      </c>
      <c r="N118" s="338"/>
    </row>
    <row r="119" spans="1:14" ht="16.5" customHeight="1" outlineLevel="1">
      <c r="A119" s="145">
        <v>98</v>
      </c>
      <c r="B119" s="162" t="s">
        <v>133</v>
      </c>
      <c r="C119" s="18"/>
      <c r="D119" s="463"/>
      <c r="E119" s="464"/>
      <c r="F119" s="5" t="s">
        <v>30</v>
      </c>
      <c r="G119" s="32">
        <v>300</v>
      </c>
      <c r="H119" s="501"/>
      <c r="I119" s="7">
        <f t="shared" si="6"/>
        <v>0</v>
      </c>
      <c r="J119" s="501"/>
      <c r="K119" s="7">
        <f t="shared" si="7"/>
        <v>0</v>
      </c>
      <c r="L119" s="146">
        <f t="shared" si="5"/>
        <v>0</v>
      </c>
      <c r="N119" s="338"/>
    </row>
    <row r="120" spans="1:14" ht="21.75" customHeight="1" outlineLevel="1">
      <c r="A120" s="145">
        <v>99</v>
      </c>
      <c r="B120" s="31" t="s">
        <v>72</v>
      </c>
      <c r="C120" s="18"/>
      <c r="D120" s="463"/>
      <c r="E120" s="462"/>
      <c r="F120" s="5" t="s">
        <v>30</v>
      </c>
      <c r="G120" s="32">
        <v>110</v>
      </c>
      <c r="H120" s="501"/>
      <c r="I120" s="7">
        <f t="shared" si="6"/>
        <v>0</v>
      </c>
      <c r="J120" s="501"/>
      <c r="K120" s="7">
        <f t="shared" si="7"/>
        <v>0</v>
      </c>
      <c r="L120" s="146">
        <f t="shared" si="5"/>
        <v>0</v>
      </c>
      <c r="N120" s="338"/>
    </row>
    <row r="121" spans="1:14" ht="18.75" customHeight="1" outlineLevel="1">
      <c r="A121" s="145">
        <v>100</v>
      </c>
      <c r="B121" s="31" t="s">
        <v>118</v>
      </c>
      <c r="C121" s="18"/>
      <c r="D121" s="462"/>
      <c r="E121" s="464"/>
      <c r="F121" s="5" t="s">
        <v>30</v>
      </c>
      <c r="G121" s="32">
        <v>400.9</v>
      </c>
      <c r="H121" s="501"/>
      <c r="I121" s="7">
        <f t="shared" si="6"/>
        <v>0</v>
      </c>
      <c r="J121" s="501"/>
      <c r="K121" s="7">
        <f t="shared" si="7"/>
        <v>0</v>
      </c>
      <c r="L121" s="146">
        <f t="shared" si="5"/>
        <v>0</v>
      </c>
      <c r="N121" s="338"/>
    </row>
    <row r="122" spans="1:14" ht="18.75" customHeight="1" outlineLevel="1">
      <c r="A122" s="145">
        <v>101</v>
      </c>
      <c r="B122" s="31" t="s">
        <v>101</v>
      </c>
      <c r="C122" s="18"/>
      <c r="D122" s="462"/>
      <c r="E122" s="464"/>
      <c r="F122" s="5" t="s">
        <v>102</v>
      </c>
      <c r="G122" s="32">
        <v>14</v>
      </c>
      <c r="H122" s="505" t="s">
        <v>103</v>
      </c>
      <c r="I122" s="69" t="s">
        <v>103</v>
      </c>
      <c r="J122" s="501"/>
      <c r="K122" s="7">
        <f t="shared" si="7"/>
        <v>0</v>
      </c>
      <c r="L122" s="146">
        <f>K122</f>
        <v>0</v>
      </c>
      <c r="N122" s="338"/>
    </row>
    <row r="123" spans="1:14" ht="37.5" customHeight="1" outlineLevel="1" thickBot="1">
      <c r="A123" s="145">
        <v>102</v>
      </c>
      <c r="B123" s="31" t="s">
        <v>61</v>
      </c>
      <c r="C123" s="18"/>
      <c r="D123" s="462"/>
      <c r="E123" s="464"/>
      <c r="F123" s="8" t="s">
        <v>30</v>
      </c>
      <c r="G123" s="32">
        <v>400.9</v>
      </c>
      <c r="H123" s="503"/>
      <c r="I123" s="39">
        <f t="shared" si="6"/>
        <v>0</v>
      </c>
      <c r="J123" s="503"/>
      <c r="K123" s="7">
        <f t="shared" si="7"/>
        <v>0</v>
      </c>
      <c r="L123" s="147">
        <f t="shared" si="5"/>
        <v>0</v>
      </c>
      <c r="N123" s="338"/>
    </row>
    <row r="124" spans="1:14" s="23" customFormat="1" ht="17.25" thickBot="1">
      <c r="A124" s="46"/>
      <c r="B124" s="47" t="s">
        <v>6</v>
      </c>
      <c r="C124" s="48"/>
      <c r="D124" s="48"/>
      <c r="E124" s="48"/>
      <c r="F124" s="49"/>
      <c r="G124" s="50"/>
      <c r="H124" s="51"/>
      <c r="I124" s="51">
        <f>SUM(I22:I123)</f>
        <v>0</v>
      </c>
      <c r="J124" s="52"/>
      <c r="K124" s="52">
        <f>SUM(K7:K123)</f>
        <v>0</v>
      </c>
      <c r="L124" s="53">
        <f t="shared" si="5"/>
        <v>0</v>
      </c>
      <c r="N124" s="339"/>
    </row>
    <row r="125" spans="1:12" ht="0.75" customHeight="1">
      <c r="A125" s="148"/>
      <c r="B125" s="55"/>
      <c r="C125" s="54"/>
      <c r="D125" s="54"/>
      <c r="E125" s="54"/>
      <c r="F125" s="55"/>
      <c r="G125" s="56"/>
      <c r="H125" s="56"/>
      <c r="I125" s="56"/>
      <c r="J125" s="56"/>
      <c r="K125" s="56"/>
      <c r="L125" s="149"/>
    </row>
    <row r="126" spans="1:12" s="23" customFormat="1" ht="17.25" thickBot="1">
      <c r="A126" s="150"/>
      <c r="B126" s="40" t="s">
        <v>7</v>
      </c>
      <c r="C126" s="41"/>
      <c r="D126" s="41"/>
      <c r="E126" s="41"/>
      <c r="F126" s="393"/>
      <c r="G126" s="393"/>
      <c r="H126" s="393"/>
      <c r="I126" s="393"/>
      <c r="J126" s="393"/>
      <c r="K126" s="393"/>
      <c r="L126" s="151"/>
    </row>
    <row r="127" spans="1:12" ht="16.5" outlineLevel="1">
      <c r="A127" s="57"/>
      <c r="B127" s="58" t="s">
        <v>23</v>
      </c>
      <c r="C127" s="170">
        <v>0</v>
      </c>
      <c r="D127" s="466"/>
      <c r="E127" s="466"/>
      <c r="F127" s="392"/>
      <c r="G127" s="392"/>
      <c r="H127" s="392"/>
      <c r="I127" s="392"/>
      <c r="J127" s="392"/>
      <c r="K127" s="392"/>
      <c r="L127" s="59">
        <f>I124*C127</f>
        <v>0</v>
      </c>
    </row>
    <row r="128" spans="1:12" s="23" customFormat="1" ht="16.5" outlineLevel="1">
      <c r="A128" s="42"/>
      <c r="B128" s="35" t="s">
        <v>5</v>
      </c>
      <c r="C128" s="36"/>
      <c r="D128" s="36"/>
      <c r="E128" s="36"/>
      <c r="F128" s="373"/>
      <c r="G128" s="373"/>
      <c r="H128" s="373"/>
      <c r="I128" s="373"/>
      <c r="J128" s="373"/>
      <c r="K128" s="373"/>
      <c r="L128" s="43">
        <f>L124+L127</f>
        <v>0</v>
      </c>
    </row>
    <row r="129" spans="1:12" ht="16.5" outlineLevel="1">
      <c r="A129" s="60"/>
      <c r="B129" s="61" t="s">
        <v>24</v>
      </c>
      <c r="C129" s="170">
        <v>0</v>
      </c>
      <c r="D129" s="64"/>
      <c r="E129" s="64"/>
      <c r="F129" s="375"/>
      <c r="G129" s="375"/>
      <c r="H129" s="375"/>
      <c r="I129" s="375"/>
      <c r="J129" s="375"/>
      <c r="K129" s="375"/>
      <c r="L129" s="62">
        <f>L128*C129</f>
        <v>0</v>
      </c>
    </row>
    <row r="130" spans="1:12" s="23" customFormat="1" ht="16.5" outlineLevel="1">
      <c r="A130" s="44"/>
      <c r="B130" s="37" t="s">
        <v>5</v>
      </c>
      <c r="C130" s="34"/>
      <c r="D130" s="34"/>
      <c r="E130" s="34"/>
      <c r="F130" s="373"/>
      <c r="G130" s="373"/>
      <c r="H130" s="373"/>
      <c r="I130" s="373"/>
      <c r="J130" s="373"/>
      <c r="K130" s="373"/>
      <c r="L130" s="45">
        <f>L128+L129</f>
        <v>0</v>
      </c>
    </row>
    <row r="131" spans="1:12" ht="16.5" outlineLevel="1">
      <c r="A131" s="60"/>
      <c r="B131" s="61" t="s">
        <v>13</v>
      </c>
      <c r="C131" s="170">
        <v>0</v>
      </c>
      <c r="D131" s="64"/>
      <c r="E131" s="64"/>
      <c r="F131" s="375"/>
      <c r="G131" s="375"/>
      <c r="H131" s="375"/>
      <c r="I131" s="375"/>
      <c r="J131" s="375"/>
      <c r="K131" s="375"/>
      <c r="L131" s="62">
        <f>L130*C131</f>
        <v>0</v>
      </c>
    </row>
    <row r="132" spans="1:12" ht="16.5" outlineLevel="1">
      <c r="A132" s="44"/>
      <c r="B132" s="37" t="s">
        <v>5</v>
      </c>
      <c r="C132" s="34"/>
      <c r="D132" s="34"/>
      <c r="E132" s="34"/>
      <c r="F132" s="373"/>
      <c r="G132" s="373"/>
      <c r="H132" s="373"/>
      <c r="I132" s="373"/>
      <c r="J132" s="373"/>
      <c r="K132" s="373"/>
      <c r="L132" s="45">
        <f>L130+L131</f>
        <v>0</v>
      </c>
    </row>
    <row r="133" spans="1:12" ht="16.5" outlineLevel="1">
      <c r="A133" s="60"/>
      <c r="B133" s="63" t="s">
        <v>25</v>
      </c>
      <c r="C133" s="465">
        <v>0.06</v>
      </c>
      <c r="D133" s="64"/>
      <c r="E133" s="64"/>
      <c r="F133" s="375"/>
      <c r="G133" s="375"/>
      <c r="H133" s="375"/>
      <c r="I133" s="375"/>
      <c r="J133" s="375"/>
      <c r="K133" s="375"/>
      <c r="L133" s="62">
        <f>L132*C133</f>
        <v>0</v>
      </c>
    </row>
    <row r="134" spans="1:12" s="23" customFormat="1" ht="16.5" outlineLevel="1">
      <c r="A134" s="44"/>
      <c r="B134" s="37" t="s">
        <v>5</v>
      </c>
      <c r="C134" s="34"/>
      <c r="D134" s="34"/>
      <c r="E134" s="34"/>
      <c r="F134" s="373"/>
      <c r="G134" s="373"/>
      <c r="H134" s="373"/>
      <c r="I134" s="373"/>
      <c r="J134" s="373"/>
      <c r="K134" s="373"/>
      <c r="L134" s="45">
        <f>L132+L133</f>
        <v>0</v>
      </c>
    </row>
    <row r="135" spans="1:12" ht="16.5" outlineLevel="1">
      <c r="A135" s="65"/>
      <c r="B135" s="66" t="s">
        <v>12</v>
      </c>
      <c r="C135" s="465">
        <v>0.18</v>
      </c>
      <c r="D135" s="67"/>
      <c r="E135" s="67"/>
      <c r="F135" s="375"/>
      <c r="G135" s="375"/>
      <c r="H135" s="375"/>
      <c r="I135" s="375"/>
      <c r="J135" s="375"/>
      <c r="K135" s="375"/>
      <c r="L135" s="68">
        <f>L134*C135</f>
        <v>0</v>
      </c>
    </row>
    <row r="136" spans="1:12" s="23" customFormat="1" ht="17.25" thickBot="1">
      <c r="A136" s="371" t="s">
        <v>22</v>
      </c>
      <c r="B136" s="372"/>
      <c r="C136" s="340"/>
      <c r="D136" s="340"/>
      <c r="E136" s="340"/>
      <c r="F136" s="374"/>
      <c r="G136" s="374"/>
      <c r="H136" s="374"/>
      <c r="I136" s="374"/>
      <c r="J136" s="374"/>
      <c r="K136" s="374"/>
      <c r="L136" s="341">
        <f>L134+L135</f>
        <v>0</v>
      </c>
    </row>
    <row r="137" spans="1:13" s="23" customFormat="1" ht="16.5">
      <c r="A137" s="472"/>
      <c r="B137" s="473"/>
      <c r="C137" s="474"/>
      <c r="D137" s="474"/>
      <c r="E137" s="474"/>
      <c r="F137" s="475"/>
      <c r="G137" s="476"/>
      <c r="H137" s="477"/>
      <c r="I137" s="477"/>
      <c r="J137" s="477"/>
      <c r="K137" s="477"/>
      <c r="L137" s="478"/>
      <c r="M137" s="479"/>
    </row>
    <row r="138" spans="1:13" ht="16.5">
      <c r="A138" s="480"/>
      <c r="B138" s="481" t="str">
        <f>სკრები!A4</f>
        <v>damkveTi: ss "Tibisi banki"</v>
      </c>
      <c r="C138" s="482" t="str">
        <f>სკრები!G4</f>
        <v>Semsrulebeli: </v>
      </c>
      <c r="D138" s="483">
        <f>სკრები!I4</f>
        <v>0</v>
      </c>
      <c r="E138" s="483"/>
      <c r="F138" s="483"/>
      <c r="G138" s="483"/>
      <c r="H138" s="484"/>
      <c r="I138" s="484"/>
      <c r="J138" s="484"/>
      <c r="K138" s="485"/>
      <c r="L138" s="485"/>
      <c r="M138" s="486"/>
    </row>
    <row r="139" spans="1:13" ht="16.5">
      <c r="A139" s="480"/>
      <c r="B139" s="481" t="str">
        <f>სკრები!A5</f>
        <v>obieqti: marneulis  s/c # 2</v>
      </c>
      <c r="C139" s="482" t="str">
        <f>სკრები!G5</f>
        <v>said. kodi:</v>
      </c>
      <c r="D139" s="483">
        <f>სკრები!I5</f>
        <v>0</v>
      </c>
      <c r="E139" s="483"/>
      <c r="F139" s="483"/>
      <c r="G139" s="483"/>
      <c r="H139" s="484"/>
      <c r="I139" s="484"/>
      <c r="J139" s="484"/>
      <c r="K139" s="485"/>
      <c r="L139" s="485"/>
      <c r="M139" s="486"/>
    </row>
    <row r="140" spans="1:13" ht="16.5">
      <c r="A140" s="480"/>
      <c r="B140" s="481" t="str">
        <f>სკრები!A6</f>
        <v>misamarTi: q.marneuli, rusTavelis q. # 53</v>
      </c>
      <c r="C140" s="482" t="str">
        <f>სკრები!G6</f>
        <v>TariRi:</v>
      </c>
      <c r="D140" s="483">
        <f>სკრები!I6</f>
        <v>0</v>
      </c>
      <c r="E140" s="483"/>
      <c r="F140" s="483"/>
      <c r="G140" s="483"/>
      <c r="H140" s="484"/>
      <c r="I140" s="484"/>
      <c r="J140" s="484"/>
      <c r="K140" s="485"/>
      <c r="L140" s="485"/>
      <c r="M140" s="486"/>
    </row>
    <row r="141" spans="1:13" ht="16.5">
      <c r="A141" s="480"/>
      <c r="B141" s="487"/>
      <c r="C141" s="488"/>
      <c r="D141" s="488"/>
      <c r="E141" s="488"/>
      <c r="F141" s="488"/>
      <c r="G141" s="488"/>
      <c r="H141" s="487"/>
      <c r="I141" s="489"/>
      <c r="J141" s="489"/>
      <c r="K141" s="477"/>
      <c r="L141" s="477"/>
      <c r="M141" s="486"/>
    </row>
    <row r="142" spans="1:13" ht="16.5">
      <c r="A142" s="480"/>
      <c r="B142" s="487"/>
      <c r="C142" s="488"/>
      <c r="D142" s="488"/>
      <c r="E142" s="488"/>
      <c r="F142" s="488"/>
      <c r="G142" s="488"/>
      <c r="H142" s="487"/>
      <c r="I142" s="489"/>
      <c r="J142" s="489"/>
      <c r="K142" s="490"/>
      <c r="L142" s="490"/>
      <c r="M142" s="486"/>
    </row>
    <row r="143" spans="1:13" ht="16.5">
      <c r="A143" s="480"/>
      <c r="B143" s="487"/>
      <c r="C143" s="488"/>
      <c r="D143" s="488"/>
      <c r="E143" s="488"/>
      <c r="F143" s="488"/>
      <c r="G143" s="488"/>
      <c r="H143" s="491"/>
      <c r="I143" s="492"/>
      <c r="J143" s="493"/>
      <c r="K143" s="490"/>
      <c r="L143" s="490"/>
      <c r="M143" s="486"/>
    </row>
    <row r="144" spans="1:13" ht="16.5">
      <c r="A144" s="480"/>
      <c r="B144" s="487"/>
      <c r="C144" s="482" t="str">
        <f>'1-2'!C63</f>
        <v>xelmowera da beWedi:</v>
      </c>
      <c r="D144" s="483"/>
      <c r="E144" s="483"/>
      <c r="F144" s="483"/>
      <c r="G144" s="483"/>
      <c r="H144" s="494"/>
      <c r="I144" s="495"/>
      <c r="J144" s="495"/>
      <c r="K144" s="490"/>
      <c r="L144" s="490"/>
      <c r="M144" s="486"/>
    </row>
    <row r="145" spans="1:13" ht="16.5">
      <c r="A145" s="480"/>
      <c r="B145" s="491"/>
      <c r="C145" s="482" t="str">
        <f>'1-2'!C64</f>
        <v>TariRi:</v>
      </c>
      <c r="D145" s="483"/>
      <c r="E145" s="483"/>
      <c r="F145" s="483"/>
      <c r="G145" s="483"/>
      <c r="H145" s="496">
        <f>'[1]სკრები'!I16</f>
        <v>0</v>
      </c>
      <c r="I145" s="496"/>
      <c r="J145" s="496"/>
      <c r="K145" s="490"/>
      <c r="L145" s="490"/>
      <c r="M145" s="486"/>
    </row>
    <row r="146" spans="1:13" ht="16.5">
      <c r="A146" s="480"/>
      <c r="B146" s="497"/>
      <c r="C146" s="480"/>
      <c r="D146" s="480"/>
      <c r="E146" s="480"/>
      <c r="F146" s="497"/>
      <c r="G146" s="490"/>
      <c r="H146" s="490"/>
      <c r="I146" s="490"/>
      <c r="J146" s="490"/>
      <c r="K146" s="485"/>
      <c r="L146" s="485"/>
      <c r="M146" s="486"/>
    </row>
    <row r="147" spans="1:13" ht="16.5">
      <c r="A147" s="480"/>
      <c r="B147" s="497"/>
      <c r="C147" s="480"/>
      <c r="D147" s="480"/>
      <c r="E147" s="480"/>
      <c r="F147" s="497"/>
      <c r="G147" s="490"/>
      <c r="H147" s="490"/>
      <c r="I147" s="490"/>
      <c r="J147" s="490"/>
      <c r="K147" s="490"/>
      <c r="L147" s="490"/>
      <c r="M147" s="486"/>
    </row>
    <row r="148" spans="1:13" ht="16.5">
      <c r="A148" s="480"/>
      <c r="B148" s="497"/>
      <c r="C148" s="480"/>
      <c r="D148" s="480"/>
      <c r="E148" s="480"/>
      <c r="F148" s="497"/>
      <c r="G148" s="490"/>
      <c r="H148" s="490"/>
      <c r="I148" s="490"/>
      <c r="J148" s="490"/>
      <c r="K148" s="490"/>
      <c r="L148" s="490"/>
      <c r="M148" s="486"/>
    </row>
    <row r="149" spans="1:13" ht="16.5">
      <c r="A149" s="480"/>
      <c r="B149" s="497"/>
      <c r="C149" s="480"/>
      <c r="D149" s="480"/>
      <c r="E149" s="480"/>
      <c r="F149" s="497"/>
      <c r="G149" s="490"/>
      <c r="H149" s="490"/>
      <c r="I149" s="490"/>
      <c r="J149" s="490"/>
      <c r="K149" s="490"/>
      <c r="L149" s="490"/>
      <c r="M149" s="486"/>
    </row>
    <row r="150" spans="1:13" ht="16.5">
      <c r="A150" s="480"/>
      <c r="B150" s="497"/>
      <c r="C150" s="480"/>
      <c r="D150" s="480"/>
      <c r="E150" s="480"/>
      <c r="F150" s="497"/>
      <c r="G150" s="490"/>
      <c r="H150" s="490"/>
      <c r="I150" s="490"/>
      <c r="J150" s="490"/>
      <c r="K150" s="490"/>
      <c r="L150" s="490"/>
      <c r="M150" s="486"/>
    </row>
    <row r="151" spans="1:13" ht="16.5">
      <c r="A151" s="480"/>
      <c r="B151" s="497"/>
      <c r="C151" s="480"/>
      <c r="D151" s="480"/>
      <c r="E151" s="480"/>
      <c r="F151" s="497"/>
      <c r="G151" s="490"/>
      <c r="H151" s="490"/>
      <c r="I151" s="490"/>
      <c r="J151" s="490"/>
      <c r="K151" s="490"/>
      <c r="L151" s="490"/>
      <c r="M151" s="486"/>
    </row>
    <row r="152" spans="1:13" ht="16.5">
      <c r="A152" s="480"/>
      <c r="B152" s="497"/>
      <c r="C152" s="480"/>
      <c r="D152" s="480"/>
      <c r="E152" s="480"/>
      <c r="F152" s="497"/>
      <c r="G152" s="490"/>
      <c r="H152" s="490"/>
      <c r="I152" s="490"/>
      <c r="J152" s="490"/>
      <c r="K152" s="490"/>
      <c r="L152" s="490"/>
      <c r="M152" s="486"/>
    </row>
    <row r="153" spans="1:13" ht="16.5">
      <c r="A153" s="480"/>
      <c r="B153" s="497"/>
      <c r="C153" s="480"/>
      <c r="D153" s="480"/>
      <c r="E153" s="480"/>
      <c r="F153" s="497"/>
      <c r="G153" s="490"/>
      <c r="H153" s="490"/>
      <c r="I153" s="490"/>
      <c r="J153" s="490"/>
      <c r="K153" s="490"/>
      <c r="L153" s="490"/>
      <c r="M153" s="486"/>
    </row>
    <row r="154" spans="1:13" ht="16.5">
      <c r="A154" s="480"/>
      <c r="B154" s="497"/>
      <c r="C154" s="480"/>
      <c r="D154" s="480"/>
      <c r="E154" s="480"/>
      <c r="F154" s="497"/>
      <c r="G154" s="490"/>
      <c r="H154" s="490"/>
      <c r="I154" s="490"/>
      <c r="J154" s="490"/>
      <c r="K154" s="490"/>
      <c r="L154" s="490"/>
      <c r="M154" s="486"/>
    </row>
    <row r="155" spans="1:13" ht="16.5">
      <c r="A155" s="480"/>
      <c r="B155" s="497"/>
      <c r="C155" s="480"/>
      <c r="D155" s="480"/>
      <c r="E155" s="480"/>
      <c r="F155" s="497"/>
      <c r="G155" s="490"/>
      <c r="H155" s="490"/>
      <c r="I155" s="490"/>
      <c r="J155" s="490"/>
      <c r="K155" s="490"/>
      <c r="L155" s="490"/>
      <c r="M155" s="486"/>
    </row>
    <row r="156" spans="1:13" ht="16.5">
      <c r="A156" s="480"/>
      <c r="B156" s="497"/>
      <c r="C156" s="480"/>
      <c r="D156" s="480"/>
      <c r="E156" s="480"/>
      <c r="F156" s="497"/>
      <c r="G156" s="490"/>
      <c r="H156" s="490"/>
      <c r="I156" s="490"/>
      <c r="J156" s="490"/>
      <c r="K156" s="490"/>
      <c r="L156" s="490"/>
      <c r="M156" s="486"/>
    </row>
    <row r="157" spans="1:13" ht="16.5">
      <c r="A157" s="480"/>
      <c r="B157" s="498"/>
      <c r="C157" s="480"/>
      <c r="D157" s="480"/>
      <c r="E157" s="480"/>
      <c r="F157" s="480"/>
      <c r="G157" s="485"/>
      <c r="H157" s="485"/>
      <c r="I157" s="485"/>
      <c r="J157" s="485"/>
      <c r="K157" s="485"/>
      <c r="L157" s="485"/>
      <c r="M157" s="486"/>
    </row>
    <row r="158" spans="1:13" ht="16.5">
      <c r="A158" s="480"/>
      <c r="B158" s="497"/>
      <c r="C158" s="480"/>
      <c r="D158" s="480"/>
      <c r="E158" s="480"/>
      <c r="F158" s="472"/>
      <c r="G158" s="477"/>
      <c r="H158" s="477"/>
      <c r="I158" s="477"/>
      <c r="J158" s="477"/>
      <c r="K158" s="485"/>
      <c r="L158" s="485"/>
      <c r="M158" s="486"/>
    </row>
    <row r="159" spans="1:13" ht="16.5">
      <c r="A159" s="480"/>
      <c r="B159" s="498"/>
      <c r="C159" s="480"/>
      <c r="D159" s="480"/>
      <c r="E159" s="480"/>
      <c r="F159" s="480"/>
      <c r="G159" s="485"/>
      <c r="H159" s="485"/>
      <c r="I159" s="485"/>
      <c r="J159" s="485"/>
      <c r="K159" s="477"/>
      <c r="L159" s="477"/>
      <c r="M159" s="486"/>
    </row>
    <row r="160" spans="1:13" ht="16.5">
      <c r="A160" s="480"/>
      <c r="B160" s="499"/>
      <c r="C160" s="472"/>
      <c r="D160" s="472"/>
      <c r="E160" s="472"/>
      <c r="F160" s="472"/>
      <c r="G160" s="485"/>
      <c r="H160" s="485"/>
      <c r="I160" s="485"/>
      <c r="J160" s="485"/>
      <c r="K160" s="485"/>
      <c r="L160" s="485"/>
      <c r="M160" s="486"/>
    </row>
    <row r="161" spans="1:13" ht="16.5">
      <c r="A161" s="480"/>
      <c r="B161" s="500"/>
      <c r="C161" s="500"/>
      <c r="D161" s="500"/>
      <c r="E161" s="500"/>
      <c r="F161" s="480"/>
      <c r="G161" s="477"/>
      <c r="H161" s="477"/>
      <c r="I161" s="477"/>
      <c r="J161" s="477"/>
      <c r="K161" s="485"/>
      <c r="L161" s="485"/>
      <c r="M161" s="486"/>
    </row>
    <row r="162" spans="2:12" ht="16.5">
      <c r="B162" s="14"/>
      <c r="C162" s="14"/>
      <c r="D162" s="14"/>
      <c r="E162" s="14"/>
      <c r="F162" s="9"/>
      <c r="G162" s="12"/>
      <c r="H162" s="12"/>
      <c r="I162" s="12"/>
      <c r="J162" s="12"/>
      <c r="K162" s="12"/>
      <c r="L162" s="12"/>
    </row>
    <row r="163" spans="2:12" ht="16.5">
      <c r="B163" s="13"/>
      <c r="F163" s="9"/>
      <c r="G163" s="12"/>
      <c r="H163" s="12"/>
      <c r="I163" s="12"/>
      <c r="J163" s="12"/>
      <c r="K163" s="12"/>
      <c r="L163" s="12"/>
    </row>
    <row r="164" spans="6:12" ht="16.5">
      <c r="F164" s="9"/>
      <c r="G164" s="12"/>
      <c r="H164" s="12"/>
      <c r="I164" s="12"/>
      <c r="J164" s="12"/>
      <c r="K164" s="12"/>
      <c r="L164" s="12"/>
    </row>
    <row r="165" spans="2:12" ht="16.5">
      <c r="B165" s="13"/>
      <c r="F165" s="9"/>
      <c r="G165" s="12"/>
      <c r="H165" s="12"/>
      <c r="I165" s="12"/>
      <c r="J165" s="12"/>
      <c r="K165" s="12"/>
      <c r="L165" s="12"/>
    </row>
    <row r="166" spans="2:12" ht="16.5">
      <c r="B166" s="13"/>
      <c r="F166" s="9"/>
      <c r="G166" s="12"/>
      <c r="H166" s="12"/>
      <c r="I166" s="12"/>
      <c r="J166" s="12"/>
      <c r="K166" s="12"/>
      <c r="L166" s="12"/>
    </row>
    <row r="167" spans="2:12" ht="16.5">
      <c r="B167" s="13"/>
      <c r="F167" s="9"/>
      <c r="G167" s="12"/>
      <c r="H167" s="12"/>
      <c r="I167" s="12"/>
      <c r="J167" s="12"/>
      <c r="K167" s="12"/>
      <c r="L167" s="12"/>
    </row>
    <row r="168" spans="2:12" ht="16.5">
      <c r="B168" s="13"/>
      <c r="F168" s="9"/>
      <c r="G168" s="12"/>
      <c r="H168" s="12"/>
      <c r="I168" s="12"/>
      <c r="J168" s="12"/>
      <c r="K168" s="12"/>
      <c r="L168" s="12"/>
    </row>
    <row r="169" spans="11:12" ht="16.5">
      <c r="K169" s="12"/>
      <c r="L169" s="12"/>
    </row>
    <row r="170" spans="11:12" ht="16.5">
      <c r="K170" s="11"/>
      <c r="L170" s="11"/>
    </row>
    <row r="171" spans="2:12" ht="16.5">
      <c r="B171" s="13"/>
      <c r="G171" s="12"/>
      <c r="H171" s="12"/>
      <c r="I171" s="12"/>
      <c r="J171" s="12"/>
      <c r="K171" s="11"/>
      <c r="L171" s="11"/>
    </row>
    <row r="172" spans="6:12" ht="16.5">
      <c r="F172" s="10"/>
      <c r="G172" s="11"/>
      <c r="H172" s="11"/>
      <c r="I172" s="11"/>
      <c r="J172" s="11"/>
      <c r="K172" s="11"/>
      <c r="L172" s="11"/>
    </row>
    <row r="173" spans="2:12" ht="16.5">
      <c r="B173" s="38"/>
      <c r="C173" s="10"/>
      <c r="D173" s="10"/>
      <c r="E173" s="10"/>
      <c r="F173" s="10"/>
      <c r="G173" s="11"/>
      <c r="H173" s="11"/>
      <c r="I173" s="11"/>
      <c r="J173" s="11"/>
      <c r="K173" s="12"/>
      <c r="L173" s="12"/>
    </row>
    <row r="174" spans="2:10" ht="19.5" customHeight="1">
      <c r="B174" s="38"/>
      <c r="C174" s="10"/>
      <c r="D174" s="10"/>
      <c r="E174" s="10"/>
      <c r="F174" s="10"/>
      <c r="G174" s="11"/>
      <c r="H174" s="11"/>
      <c r="I174" s="11"/>
      <c r="J174" s="11"/>
    </row>
    <row r="175" spans="2:12" ht="19.5" customHeight="1">
      <c r="B175" s="9"/>
      <c r="F175" s="9"/>
      <c r="G175" s="12"/>
      <c r="H175" s="12"/>
      <c r="I175" s="12"/>
      <c r="J175" s="12"/>
      <c r="K175" s="12"/>
      <c r="L175" s="12"/>
    </row>
    <row r="176" spans="1:12" s="23" customFormat="1" ht="19.5" customHeight="1">
      <c r="A176" s="10"/>
      <c r="B176" s="10"/>
      <c r="C176" s="10"/>
      <c r="D176" s="10"/>
      <c r="E176" s="10"/>
      <c r="F176" s="10"/>
      <c r="G176" s="11"/>
      <c r="H176" s="11"/>
      <c r="I176" s="11"/>
      <c r="J176" s="11"/>
      <c r="K176" s="11"/>
      <c r="L176" s="11"/>
    </row>
    <row r="177" spans="2:12" ht="19.5" customHeight="1">
      <c r="B177" s="14"/>
      <c r="C177" s="14"/>
      <c r="D177" s="14"/>
      <c r="E177" s="14"/>
      <c r="F177" s="9"/>
      <c r="G177" s="12"/>
      <c r="H177" s="12"/>
      <c r="I177" s="12"/>
      <c r="J177" s="12"/>
      <c r="K177" s="12"/>
      <c r="L177" s="12"/>
    </row>
    <row r="178" spans="2:12" ht="19.5" customHeight="1">
      <c r="B178" s="13"/>
      <c r="F178" s="9"/>
      <c r="G178" s="12"/>
      <c r="H178" s="12"/>
      <c r="I178" s="12"/>
      <c r="J178" s="12"/>
      <c r="K178" s="12"/>
      <c r="L178" s="12"/>
    </row>
    <row r="179" spans="2:12" ht="19.5" customHeight="1">
      <c r="B179" s="13"/>
      <c r="F179" s="9"/>
      <c r="G179" s="12"/>
      <c r="H179" s="12"/>
      <c r="I179" s="12"/>
      <c r="J179" s="12"/>
      <c r="K179" s="12"/>
      <c r="L179" s="12"/>
    </row>
    <row r="180" spans="2:12" ht="19.5" customHeight="1">
      <c r="B180" s="13"/>
      <c r="F180" s="9"/>
      <c r="G180" s="12"/>
      <c r="H180" s="12"/>
      <c r="I180" s="12"/>
      <c r="J180" s="12"/>
      <c r="K180" s="12"/>
      <c r="L180" s="12"/>
    </row>
    <row r="181" spans="2:12" ht="19.5" customHeight="1">
      <c r="B181" s="13"/>
      <c r="F181" s="9"/>
      <c r="G181" s="12"/>
      <c r="H181" s="12"/>
      <c r="I181" s="12"/>
      <c r="J181" s="12"/>
      <c r="K181" s="12"/>
      <c r="L181" s="12"/>
    </row>
    <row r="182" spans="2:12" ht="19.5" customHeight="1">
      <c r="B182" s="13"/>
      <c r="F182" s="9"/>
      <c r="G182" s="12"/>
      <c r="H182" s="12"/>
      <c r="I182" s="12"/>
      <c r="J182" s="12"/>
      <c r="K182" s="12"/>
      <c r="L182" s="12"/>
    </row>
    <row r="183" spans="2:12" ht="19.5" customHeight="1">
      <c r="B183" s="13"/>
      <c r="F183" s="9"/>
      <c r="G183" s="12"/>
      <c r="H183" s="12"/>
      <c r="I183" s="12"/>
      <c r="J183" s="12"/>
      <c r="K183" s="12"/>
      <c r="L183" s="12"/>
    </row>
    <row r="184" spans="2:12" ht="19.5" customHeight="1">
      <c r="B184" s="13"/>
      <c r="F184" s="9"/>
      <c r="G184" s="12"/>
      <c r="H184" s="12"/>
      <c r="I184" s="12"/>
      <c r="J184" s="12"/>
      <c r="K184" s="12"/>
      <c r="L184" s="12"/>
    </row>
    <row r="185" spans="6:12" ht="19.5" customHeight="1">
      <c r="F185" s="9"/>
      <c r="G185" s="12"/>
      <c r="H185" s="12"/>
      <c r="I185" s="12"/>
      <c r="J185" s="12"/>
      <c r="K185" s="12"/>
      <c r="L185" s="12"/>
    </row>
    <row r="186" spans="2:12" ht="19.5" customHeight="1">
      <c r="B186" s="13"/>
      <c r="F186" s="9"/>
      <c r="G186" s="12"/>
      <c r="H186" s="12"/>
      <c r="I186" s="12"/>
      <c r="J186" s="12"/>
      <c r="K186" s="12"/>
      <c r="L186" s="12"/>
    </row>
    <row r="187" spans="2:12" ht="19.5" customHeight="1">
      <c r="B187" s="13"/>
      <c r="F187" s="9"/>
      <c r="G187" s="12"/>
      <c r="H187" s="12"/>
      <c r="I187" s="12"/>
      <c r="J187" s="12"/>
      <c r="K187" s="12"/>
      <c r="L187" s="12"/>
    </row>
    <row r="188" spans="2:12" ht="19.5" customHeight="1">
      <c r="B188" s="13"/>
      <c r="F188" s="9"/>
      <c r="G188" s="12"/>
      <c r="H188" s="12"/>
      <c r="I188" s="12"/>
      <c r="J188" s="12"/>
      <c r="K188" s="12"/>
      <c r="L188" s="12"/>
    </row>
    <row r="189" spans="2:10" ht="19.5" customHeight="1">
      <c r="B189" s="13"/>
      <c r="F189" s="9"/>
      <c r="G189" s="12"/>
      <c r="H189" s="12"/>
      <c r="I189" s="12"/>
      <c r="J189" s="12"/>
    </row>
    <row r="190" spans="2:10" ht="19.5" customHeight="1">
      <c r="B190" s="13"/>
      <c r="F190" s="9"/>
      <c r="G190" s="12"/>
      <c r="H190" s="12"/>
      <c r="I190" s="12"/>
      <c r="J190" s="12"/>
    </row>
    <row r="208" ht="18.75" customHeight="1"/>
  </sheetData>
  <sheetProtection password="CA17" sheet="1"/>
  <mergeCells count="28">
    <mergeCell ref="D4:D5"/>
    <mergeCell ref="E4:E5"/>
    <mergeCell ref="F127:K127"/>
    <mergeCell ref="F129:K129"/>
    <mergeCell ref="F131:K131"/>
    <mergeCell ref="F126:K126"/>
    <mergeCell ref="F128:K128"/>
    <mergeCell ref="F130:K130"/>
    <mergeCell ref="A1:L1"/>
    <mergeCell ref="B4:B5"/>
    <mergeCell ref="C4:C5"/>
    <mergeCell ref="F4:F5"/>
    <mergeCell ref="G4:G5"/>
    <mergeCell ref="H4:I4"/>
    <mergeCell ref="J4:K4"/>
    <mergeCell ref="L4:L5"/>
    <mergeCell ref="A3:L3"/>
    <mergeCell ref="A4:A5"/>
    <mergeCell ref="A136:B136"/>
    <mergeCell ref="H145:J145"/>
    <mergeCell ref="F132:K132"/>
    <mergeCell ref="F134:K134"/>
    <mergeCell ref="F136:K136"/>
    <mergeCell ref="H138:J138"/>
    <mergeCell ref="H139:J139"/>
    <mergeCell ref="H140:J140"/>
    <mergeCell ref="F133:K133"/>
    <mergeCell ref="F135:K135"/>
  </mergeCells>
  <printOptions/>
  <pageMargins left="0.17" right="0.17" top="0.25" bottom="0.44" header="0.17" footer="0.17"/>
  <pageSetup fitToHeight="0" fitToWidth="1" horizontalDpi="600" verticalDpi="600" orientation="landscape" paperSize="9" scale="51" r:id="rId2"/>
  <headerFooter>
    <oddFooter>&amp;L&amp;"Tahoma,Bold"&amp;8 Confidential&amp;R&amp;"Tahoma,Regular"&amp;8Page &amp;P</oddFooter>
  </headerFooter>
  <ignoredErrors>
    <ignoredError sqref="L130 L132 L13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127"/>
  <sheetViews>
    <sheetView zoomScalePageLayoutView="0" workbookViewId="0" topLeftCell="A22">
      <selection activeCell="C50" sqref="C50"/>
    </sheetView>
  </sheetViews>
  <sheetFormatPr defaultColWidth="28.28125" defaultRowHeight="19.5" customHeight="1" outlineLevelRow="1"/>
  <cols>
    <col min="1" max="1" width="3.7109375" style="9" customWidth="1"/>
    <col min="2" max="2" width="49.8515625" style="153" customWidth="1"/>
    <col min="3" max="3" width="22.57421875" style="154" customWidth="1"/>
    <col min="4" max="4" width="17.421875" style="154" customWidth="1"/>
    <col min="5" max="5" width="17.140625" style="154" customWidth="1"/>
    <col min="6" max="6" width="10.421875" style="153" customWidth="1"/>
    <col min="7" max="7" width="7.140625" style="155" customWidth="1"/>
    <col min="8" max="8" width="16.140625" style="155" customWidth="1"/>
    <col min="9" max="9" width="18.8515625" style="155" customWidth="1"/>
    <col min="10" max="10" width="16.00390625" style="155" customWidth="1"/>
    <col min="11" max="11" width="18.7109375" style="155" customWidth="1"/>
    <col min="12" max="12" width="19.421875" style="155" customWidth="1"/>
    <col min="13" max="13" width="4.8515625" style="163" customWidth="1"/>
    <col min="14" max="14" width="14.140625" style="163" customWidth="1"/>
    <col min="15" max="253" width="9.140625" style="163" customWidth="1"/>
    <col min="254" max="254" width="4.28125" style="163" customWidth="1"/>
    <col min="255" max="255" width="62.8515625" style="163" customWidth="1"/>
    <col min="256" max="16384" width="28.28125" style="163" customWidth="1"/>
  </cols>
  <sheetData>
    <row r="1" spans="1:12" ht="38.25" customHeight="1">
      <c r="A1" s="403" t="str">
        <f>'[2]სკრები'!A1</f>
        <v>  filialebis qselis ganviTarebis proeqti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</row>
    <row r="2" spans="1:12" ht="12.75" customHeight="1" hidden="1">
      <c r="A2" s="179"/>
      <c r="B2" s="180"/>
      <c r="C2" s="181"/>
      <c r="D2" s="181"/>
      <c r="E2" s="181"/>
      <c r="F2" s="180"/>
      <c r="G2" s="182"/>
      <c r="H2" s="182"/>
      <c r="I2" s="182"/>
      <c r="J2" s="182"/>
      <c r="K2" s="182"/>
      <c r="L2" s="182"/>
    </row>
    <row r="3" spans="1:12" s="4" customFormat="1" ht="21" customHeight="1">
      <c r="A3" s="404" t="s">
        <v>161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</row>
    <row r="4" spans="1:12" s="164" customFormat="1" ht="33.75" customHeight="1">
      <c r="A4" s="405" t="s">
        <v>0</v>
      </c>
      <c r="B4" s="406" t="s">
        <v>1</v>
      </c>
      <c r="C4" s="408" t="str">
        <f>'[2]1-1'!C4:C5</f>
        <v>specifikacia (miuTiTeT SesaZeni masalis brendi da sxva detalebi)</v>
      </c>
      <c r="D4" s="388" t="s">
        <v>154</v>
      </c>
      <c r="E4" s="390" t="s">
        <v>155</v>
      </c>
      <c r="F4" s="395" t="s">
        <v>26</v>
      </c>
      <c r="G4" s="395" t="s">
        <v>2</v>
      </c>
      <c r="H4" s="395" t="s">
        <v>21</v>
      </c>
      <c r="I4" s="395"/>
      <c r="J4" s="395" t="s">
        <v>20</v>
      </c>
      <c r="K4" s="395"/>
      <c r="L4" s="395" t="s">
        <v>3</v>
      </c>
    </row>
    <row r="5" spans="1:12" s="164" customFormat="1" ht="24" customHeight="1">
      <c r="A5" s="405"/>
      <c r="B5" s="407"/>
      <c r="C5" s="409"/>
      <c r="D5" s="389"/>
      <c r="E5" s="391"/>
      <c r="F5" s="396"/>
      <c r="G5" s="396"/>
      <c r="H5" s="184" t="s">
        <v>4</v>
      </c>
      <c r="I5" s="183" t="s">
        <v>5</v>
      </c>
      <c r="J5" s="184" t="s">
        <v>4</v>
      </c>
      <c r="K5" s="183" t="s">
        <v>5</v>
      </c>
      <c r="L5" s="396"/>
    </row>
    <row r="6" spans="1:12" s="4" customFormat="1" ht="16.5">
      <c r="A6" s="212" t="s">
        <v>19</v>
      </c>
      <c r="B6" s="216" t="s">
        <v>162</v>
      </c>
      <c r="C6" s="218"/>
      <c r="D6" s="218"/>
      <c r="E6" s="218"/>
      <c r="F6" s="219"/>
      <c r="G6" s="220"/>
      <c r="H6" s="216"/>
      <c r="I6" s="221"/>
      <c r="J6" s="222"/>
      <c r="K6" s="222"/>
      <c r="L6" s="223"/>
    </row>
    <row r="7" spans="1:14" s="166" customFormat="1" ht="16.5">
      <c r="A7" s="185">
        <v>1</v>
      </c>
      <c r="B7" s="186" t="s">
        <v>188</v>
      </c>
      <c r="C7" s="187"/>
      <c r="D7" s="506"/>
      <c r="E7" s="507"/>
      <c r="F7" s="188" t="s">
        <v>27</v>
      </c>
      <c r="G7" s="189">
        <v>35</v>
      </c>
      <c r="H7" s="190"/>
      <c r="I7" s="191">
        <f>G7*H7</f>
        <v>0</v>
      </c>
      <c r="J7" s="190"/>
      <c r="K7" s="191">
        <f>J7*G7</f>
        <v>0</v>
      </c>
      <c r="L7" s="191">
        <f>K7+I7</f>
        <v>0</v>
      </c>
      <c r="N7" s="342"/>
    </row>
    <row r="8" spans="1:14" s="166" customFormat="1" ht="16.5">
      <c r="A8" s="185">
        <v>2</v>
      </c>
      <c r="B8" s="186" t="s">
        <v>200</v>
      </c>
      <c r="C8" s="187"/>
      <c r="D8" s="506"/>
      <c r="E8" s="507"/>
      <c r="F8" s="188" t="s">
        <v>27</v>
      </c>
      <c r="G8" s="189">
        <v>17</v>
      </c>
      <c r="H8" s="190"/>
      <c r="I8" s="191">
        <f>G8*H8</f>
        <v>0</v>
      </c>
      <c r="J8" s="190"/>
      <c r="K8" s="191">
        <f>J8*G8</f>
        <v>0</v>
      </c>
      <c r="L8" s="191">
        <f>K8+I8</f>
        <v>0</v>
      </c>
      <c r="N8" s="342"/>
    </row>
    <row r="9" spans="1:14" s="4" customFormat="1" ht="16.5">
      <c r="A9" s="192"/>
      <c r="B9" s="216" t="s">
        <v>163</v>
      </c>
      <c r="C9" s="513"/>
      <c r="D9" s="222"/>
      <c r="E9" s="222"/>
      <c r="F9" s="222"/>
      <c r="G9" s="222"/>
      <c r="H9" s="513"/>
      <c r="I9" s="222"/>
      <c r="J9" s="513"/>
      <c r="K9" s="222"/>
      <c r="L9" s="222"/>
      <c r="N9" s="342"/>
    </row>
    <row r="10" spans="1:14" s="166" customFormat="1" ht="16.5">
      <c r="A10" s="193">
        <v>1</v>
      </c>
      <c r="B10" s="186" t="s">
        <v>164</v>
      </c>
      <c r="C10" s="194"/>
      <c r="D10" s="509"/>
      <c r="E10" s="510"/>
      <c r="F10" s="195" t="s">
        <v>27</v>
      </c>
      <c r="G10" s="196">
        <v>30</v>
      </c>
      <c r="H10" s="197"/>
      <c r="I10" s="191">
        <f aca="true" t="shared" si="0" ref="I10:I42">G10*H10</f>
        <v>0</v>
      </c>
      <c r="J10" s="190"/>
      <c r="K10" s="198">
        <f aca="true" t="shared" si="1" ref="K10:K42">J10*G10</f>
        <v>0</v>
      </c>
      <c r="L10" s="191">
        <f aca="true" t="shared" si="2" ref="L10:L42">K10+I10</f>
        <v>0</v>
      </c>
      <c r="N10" s="342"/>
    </row>
    <row r="11" spans="1:14" s="166" customFormat="1" ht="16.5">
      <c r="A11" s="193">
        <v>2</v>
      </c>
      <c r="B11" s="186" t="s">
        <v>165</v>
      </c>
      <c r="C11" s="194"/>
      <c r="D11" s="509"/>
      <c r="E11" s="510"/>
      <c r="F11" s="195" t="s">
        <v>27</v>
      </c>
      <c r="G11" s="196">
        <v>30</v>
      </c>
      <c r="H11" s="197"/>
      <c r="I11" s="191">
        <f t="shared" si="0"/>
        <v>0</v>
      </c>
      <c r="J11" s="190"/>
      <c r="K11" s="198">
        <f t="shared" si="1"/>
        <v>0</v>
      </c>
      <c r="L11" s="191">
        <f t="shared" si="2"/>
        <v>0</v>
      </c>
      <c r="N11" s="342"/>
    </row>
    <row r="12" spans="1:14" s="4" customFormat="1" ht="16.5">
      <c r="A12" s="192"/>
      <c r="B12" s="216" t="s">
        <v>166</v>
      </c>
      <c r="C12" s="513"/>
      <c r="D12" s="222"/>
      <c r="E12" s="222"/>
      <c r="F12" s="222"/>
      <c r="G12" s="222"/>
      <c r="H12" s="513"/>
      <c r="I12" s="222"/>
      <c r="J12" s="513"/>
      <c r="K12" s="222"/>
      <c r="L12" s="222"/>
      <c r="N12" s="342"/>
    </row>
    <row r="13" spans="1:14" s="166" customFormat="1" ht="16.5">
      <c r="A13" s="193">
        <v>1</v>
      </c>
      <c r="B13" s="199" t="s">
        <v>167</v>
      </c>
      <c r="C13" s="194"/>
      <c r="D13" s="509"/>
      <c r="E13" s="510"/>
      <c r="F13" s="195" t="s">
        <v>8</v>
      </c>
      <c r="G13" s="196">
        <v>8</v>
      </c>
      <c r="H13" s="197"/>
      <c r="I13" s="191">
        <f t="shared" si="0"/>
        <v>0</v>
      </c>
      <c r="J13" s="190"/>
      <c r="K13" s="198">
        <f t="shared" si="1"/>
        <v>0</v>
      </c>
      <c r="L13" s="191">
        <f t="shared" si="2"/>
        <v>0</v>
      </c>
      <c r="N13" s="342"/>
    </row>
    <row r="14" spans="1:14" s="166" customFormat="1" ht="16.5">
      <c r="A14" s="193">
        <v>2</v>
      </c>
      <c r="B14" s="199" t="s">
        <v>168</v>
      </c>
      <c r="C14" s="194"/>
      <c r="D14" s="509"/>
      <c r="E14" s="510"/>
      <c r="F14" s="195" t="s">
        <v>8</v>
      </c>
      <c r="G14" s="196">
        <v>5</v>
      </c>
      <c r="H14" s="197"/>
      <c r="I14" s="191">
        <f>G14*H14</f>
        <v>0</v>
      </c>
      <c r="J14" s="190"/>
      <c r="K14" s="198">
        <f>J14*G14</f>
        <v>0</v>
      </c>
      <c r="L14" s="191">
        <f>K14+I14</f>
        <v>0</v>
      </c>
      <c r="N14" s="342"/>
    </row>
    <row r="15" spans="1:14" s="166" customFormat="1" ht="16.5">
      <c r="A15" s="193">
        <v>3</v>
      </c>
      <c r="B15" s="199" t="s">
        <v>169</v>
      </c>
      <c r="C15" s="194"/>
      <c r="D15" s="509"/>
      <c r="E15" s="510"/>
      <c r="F15" s="195" t="s">
        <v>8</v>
      </c>
      <c r="G15" s="196">
        <v>1</v>
      </c>
      <c r="H15" s="197"/>
      <c r="I15" s="191">
        <f>G15*H15</f>
        <v>0</v>
      </c>
      <c r="J15" s="190"/>
      <c r="K15" s="198">
        <f>J15*G15</f>
        <v>0</v>
      </c>
      <c r="L15" s="191">
        <f>K15+I15</f>
        <v>0</v>
      </c>
      <c r="N15" s="342"/>
    </row>
    <row r="16" spans="1:14" s="166" customFormat="1" ht="16.5">
      <c r="A16" s="193">
        <v>4</v>
      </c>
      <c r="B16" s="199" t="s">
        <v>189</v>
      </c>
      <c r="C16" s="194"/>
      <c r="D16" s="509"/>
      <c r="E16" s="510"/>
      <c r="F16" s="195" t="s">
        <v>8</v>
      </c>
      <c r="G16" s="196">
        <v>45</v>
      </c>
      <c r="H16" s="197"/>
      <c r="I16" s="191">
        <f t="shared" si="0"/>
        <v>0</v>
      </c>
      <c r="J16" s="190"/>
      <c r="K16" s="198">
        <f t="shared" si="1"/>
        <v>0</v>
      </c>
      <c r="L16" s="191">
        <f t="shared" si="2"/>
        <v>0</v>
      </c>
      <c r="N16" s="342"/>
    </row>
    <row r="17" spans="1:14" s="166" customFormat="1" ht="16.5">
      <c r="A17" s="193">
        <v>5</v>
      </c>
      <c r="B17" s="199" t="s">
        <v>190</v>
      </c>
      <c r="C17" s="194"/>
      <c r="D17" s="509"/>
      <c r="E17" s="510"/>
      <c r="F17" s="195" t="s">
        <v>8</v>
      </c>
      <c r="G17" s="196">
        <v>5</v>
      </c>
      <c r="H17" s="197"/>
      <c r="I17" s="191">
        <f>G17*H17</f>
        <v>0</v>
      </c>
      <c r="J17" s="190"/>
      <c r="K17" s="198">
        <f>J17*G17</f>
        <v>0</v>
      </c>
      <c r="L17" s="191">
        <f>K17+I17</f>
        <v>0</v>
      </c>
      <c r="N17" s="342"/>
    </row>
    <row r="18" spans="1:14" s="166" customFormat="1" ht="16.5">
      <c r="A18" s="193">
        <v>6</v>
      </c>
      <c r="B18" s="199" t="s">
        <v>170</v>
      </c>
      <c r="C18" s="194"/>
      <c r="D18" s="509"/>
      <c r="E18" s="508"/>
      <c r="F18" s="195" t="s">
        <v>8</v>
      </c>
      <c r="G18" s="196">
        <v>1</v>
      </c>
      <c r="H18" s="197"/>
      <c r="I18" s="191">
        <f>G18*H18</f>
        <v>0</v>
      </c>
      <c r="J18" s="190"/>
      <c r="K18" s="198">
        <f>J18*G18</f>
        <v>0</v>
      </c>
      <c r="L18" s="191">
        <f>K18+I18</f>
        <v>0</v>
      </c>
      <c r="N18" s="342"/>
    </row>
    <row r="19" spans="1:14" s="166" customFormat="1" ht="16.5">
      <c r="A19" s="193">
        <v>7</v>
      </c>
      <c r="B19" s="199" t="s">
        <v>171</v>
      </c>
      <c r="C19" s="194"/>
      <c r="D19" s="509"/>
      <c r="E19" s="508"/>
      <c r="F19" s="195" t="s">
        <v>8</v>
      </c>
      <c r="G19" s="196">
        <v>1</v>
      </c>
      <c r="H19" s="197"/>
      <c r="I19" s="191">
        <f t="shared" si="0"/>
        <v>0</v>
      </c>
      <c r="J19" s="190"/>
      <c r="K19" s="198">
        <f t="shared" si="1"/>
        <v>0</v>
      </c>
      <c r="L19" s="191">
        <f t="shared" si="2"/>
        <v>0</v>
      </c>
      <c r="N19" s="342"/>
    </row>
    <row r="20" spans="1:14" s="166" customFormat="1" ht="16.5">
      <c r="A20" s="193">
        <v>8</v>
      </c>
      <c r="B20" s="199" t="s">
        <v>172</v>
      </c>
      <c r="C20" s="194"/>
      <c r="D20" s="509"/>
      <c r="E20" s="508"/>
      <c r="F20" s="195" t="s">
        <v>8</v>
      </c>
      <c r="G20" s="196">
        <v>16</v>
      </c>
      <c r="H20" s="197"/>
      <c r="I20" s="191">
        <f t="shared" si="0"/>
        <v>0</v>
      </c>
      <c r="J20" s="190"/>
      <c r="K20" s="198">
        <f t="shared" si="1"/>
        <v>0</v>
      </c>
      <c r="L20" s="191">
        <f t="shared" si="2"/>
        <v>0</v>
      </c>
      <c r="N20" s="342"/>
    </row>
    <row r="21" spans="1:14" s="166" customFormat="1" ht="16.5">
      <c r="A21" s="193">
        <v>9</v>
      </c>
      <c r="B21" s="199" t="s">
        <v>191</v>
      </c>
      <c r="C21" s="194"/>
      <c r="D21" s="509"/>
      <c r="E21" s="510"/>
      <c r="F21" s="195" t="s">
        <v>8</v>
      </c>
      <c r="G21" s="196">
        <v>16</v>
      </c>
      <c r="H21" s="197"/>
      <c r="I21" s="191">
        <f t="shared" si="0"/>
        <v>0</v>
      </c>
      <c r="J21" s="190"/>
      <c r="K21" s="198">
        <f t="shared" si="1"/>
        <v>0</v>
      </c>
      <c r="L21" s="191">
        <f t="shared" si="2"/>
        <v>0</v>
      </c>
      <c r="N21" s="342"/>
    </row>
    <row r="22" spans="1:14" s="166" customFormat="1" ht="16.5">
      <c r="A22" s="193">
        <v>10</v>
      </c>
      <c r="B22" s="199" t="s">
        <v>173</v>
      </c>
      <c r="C22" s="194"/>
      <c r="D22" s="509"/>
      <c r="E22" s="510"/>
      <c r="F22" s="195" t="s">
        <v>8</v>
      </c>
      <c r="G22" s="196">
        <v>15</v>
      </c>
      <c r="H22" s="197"/>
      <c r="I22" s="191">
        <f t="shared" si="0"/>
        <v>0</v>
      </c>
      <c r="J22" s="190"/>
      <c r="K22" s="198">
        <f t="shared" si="1"/>
        <v>0</v>
      </c>
      <c r="L22" s="191">
        <f t="shared" si="2"/>
        <v>0</v>
      </c>
      <c r="N22" s="342"/>
    </row>
    <row r="23" spans="1:14" s="166" customFormat="1" ht="16.5">
      <c r="A23" s="193">
        <v>11</v>
      </c>
      <c r="B23" s="199" t="s">
        <v>174</v>
      </c>
      <c r="C23" s="194"/>
      <c r="D23" s="509"/>
      <c r="E23" s="510"/>
      <c r="F23" s="195" t="s">
        <v>8</v>
      </c>
      <c r="G23" s="196">
        <v>10</v>
      </c>
      <c r="H23" s="197"/>
      <c r="I23" s="191">
        <f t="shared" si="0"/>
        <v>0</v>
      </c>
      <c r="J23" s="190"/>
      <c r="K23" s="198">
        <f t="shared" si="1"/>
        <v>0</v>
      </c>
      <c r="L23" s="191">
        <f t="shared" si="2"/>
        <v>0</v>
      </c>
      <c r="N23" s="342"/>
    </row>
    <row r="24" spans="1:14" s="166" customFormat="1" ht="16.5">
      <c r="A24" s="193">
        <v>12</v>
      </c>
      <c r="B24" s="199" t="s">
        <v>175</v>
      </c>
      <c r="C24" s="194"/>
      <c r="D24" s="509"/>
      <c r="E24" s="510"/>
      <c r="F24" s="195" t="s">
        <v>8</v>
      </c>
      <c r="G24" s="196">
        <v>10</v>
      </c>
      <c r="H24" s="197"/>
      <c r="I24" s="191">
        <f t="shared" si="0"/>
        <v>0</v>
      </c>
      <c r="J24" s="190"/>
      <c r="K24" s="198">
        <f t="shared" si="1"/>
        <v>0</v>
      </c>
      <c r="L24" s="191">
        <f t="shared" si="2"/>
        <v>0</v>
      </c>
      <c r="N24" s="342"/>
    </row>
    <row r="25" spans="1:14" s="166" customFormat="1" ht="16.5">
      <c r="A25" s="193">
        <v>13</v>
      </c>
      <c r="B25" s="199" t="s">
        <v>192</v>
      </c>
      <c r="C25" s="194"/>
      <c r="D25" s="509"/>
      <c r="E25" s="508"/>
      <c r="F25" s="195" t="s">
        <v>8</v>
      </c>
      <c r="G25" s="196">
        <v>1</v>
      </c>
      <c r="H25" s="197"/>
      <c r="I25" s="191">
        <f>G25*H25</f>
        <v>0</v>
      </c>
      <c r="J25" s="190"/>
      <c r="K25" s="198">
        <f>J25*G25</f>
        <v>0</v>
      </c>
      <c r="L25" s="191">
        <f>K25+I25</f>
        <v>0</v>
      </c>
      <c r="N25" s="342"/>
    </row>
    <row r="26" spans="1:14" s="166" customFormat="1" ht="22.5">
      <c r="A26" s="193">
        <v>14</v>
      </c>
      <c r="B26" s="199" t="s">
        <v>193</v>
      </c>
      <c r="C26" s="194"/>
      <c r="D26" s="509"/>
      <c r="E26" s="508"/>
      <c r="F26" s="195" t="s">
        <v>8</v>
      </c>
      <c r="G26" s="196">
        <v>1</v>
      </c>
      <c r="H26" s="197"/>
      <c r="I26" s="191">
        <f t="shared" si="0"/>
        <v>0</v>
      </c>
      <c r="J26" s="190"/>
      <c r="K26" s="198">
        <f t="shared" si="1"/>
        <v>0</v>
      </c>
      <c r="L26" s="191">
        <f t="shared" si="2"/>
        <v>0</v>
      </c>
      <c r="N26" s="342"/>
    </row>
    <row r="27" spans="1:14" ht="16.5" outlineLevel="1">
      <c r="A27" s="192"/>
      <c r="B27" s="216" t="s">
        <v>176</v>
      </c>
      <c r="C27" s="513"/>
      <c r="D27" s="222"/>
      <c r="E27" s="222"/>
      <c r="F27" s="222"/>
      <c r="G27" s="222"/>
      <c r="H27" s="513"/>
      <c r="I27" s="222"/>
      <c r="J27" s="513"/>
      <c r="K27" s="222"/>
      <c r="L27" s="224"/>
      <c r="N27" s="342"/>
    </row>
    <row r="28" spans="1:14" s="166" customFormat="1" ht="16.5" outlineLevel="1">
      <c r="A28" s="193">
        <v>1</v>
      </c>
      <c r="B28" s="199" t="s">
        <v>177</v>
      </c>
      <c r="C28" s="194"/>
      <c r="D28" s="509"/>
      <c r="E28" s="510"/>
      <c r="F28" s="195" t="s">
        <v>178</v>
      </c>
      <c r="G28" s="196">
        <v>38</v>
      </c>
      <c r="H28" s="197"/>
      <c r="I28" s="191">
        <f t="shared" si="0"/>
        <v>0</v>
      </c>
      <c r="J28" s="190"/>
      <c r="K28" s="198">
        <f t="shared" si="1"/>
        <v>0</v>
      </c>
      <c r="L28" s="191">
        <f t="shared" si="2"/>
        <v>0</v>
      </c>
      <c r="N28" s="342"/>
    </row>
    <row r="29" spans="1:14" s="166" customFormat="1" ht="16.5" outlineLevel="1">
      <c r="A29" s="193">
        <v>2</v>
      </c>
      <c r="B29" s="199" t="s">
        <v>179</v>
      </c>
      <c r="C29" s="194"/>
      <c r="D29" s="509"/>
      <c r="E29" s="510"/>
      <c r="F29" s="195" t="s">
        <v>178</v>
      </c>
      <c r="G29" s="196">
        <v>16</v>
      </c>
      <c r="H29" s="197"/>
      <c r="I29" s="191">
        <f t="shared" si="0"/>
        <v>0</v>
      </c>
      <c r="J29" s="190"/>
      <c r="K29" s="198">
        <f t="shared" si="1"/>
        <v>0</v>
      </c>
      <c r="L29" s="191">
        <f t="shared" si="2"/>
        <v>0</v>
      </c>
      <c r="N29" s="342"/>
    </row>
    <row r="30" spans="1:14" s="166" customFormat="1" ht="16.5" outlineLevel="1">
      <c r="A30" s="193">
        <v>3</v>
      </c>
      <c r="B30" s="199" t="s">
        <v>180</v>
      </c>
      <c r="C30" s="194"/>
      <c r="D30" s="509"/>
      <c r="E30" s="510"/>
      <c r="F30" s="195" t="s">
        <v>8</v>
      </c>
      <c r="G30" s="196">
        <v>1</v>
      </c>
      <c r="H30" s="197"/>
      <c r="I30" s="191">
        <f t="shared" si="0"/>
        <v>0</v>
      </c>
      <c r="J30" s="190"/>
      <c r="K30" s="198">
        <f t="shared" si="1"/>
        <v>0</v>
      </c>
      <c r="L30" s="191">
        <f t="shared" si="2"/>
        <v>0</v>
      </c>
      <c r="N30" s="342"/>
    </row>
    <row r="31" spans="1:14" s="166" customFormat="1" ht="16.5" outlineLevel="1">
      <c r="A31" s="193">
        <v>4</v>
      </c>
      <c r="B31" s="199" t="s">
        <v>194</v>
      </c>
      <c r="C31" s="194"/>
      <c r="D31" s="509"/>
      <c r="E31" s="510"/>
      <c r="F31" s="195" t="s">
        <v>8</v>
      </c>
      <c r="G31" s="196">
        <v>3</v>
      </c>
      <c r="H31" s="197"/>
      <c r="I31" s="191">
        <f t="shared" si="0"/>
        <v>0</v>
      </c>
      <c r="J31" s="190"/>
      <c r="K31" s="198">
        <f t="shared" si="1"/>
        <v>0</v>
      </c>
      <c r="L31" s="191">
        <f t="shared" si="2"/>
        <v>0</v>
      </c>
      <c r="N31" s="342"/>
    </row>
    <row r="32" spans="1:14" s="166" customFormat="1" ht="16.5" outlineLevel="1">
      <c r="A32" s="193">
        <v>5</v>
      </c>
      <c r="B32" s="199" t="s">
        <v>195</v>
      </c>
      <c r="C32" s="194"/>
      <c r="D32" s="509"/>
      <c r="E32" s="510"/>
      <c r="F32" s="195" t="s">
        <v>8</v>
      </c>
      <c r="G32" s="196">
        <v>2</v>
      </c>
      <c r="H32" s="197"/>
      <c r="I32" s="191">
        <f t="shared" si="0"/>
        <v>0</v>
      </c>
      <c r="J32" s="190"/>
      <c r="K32" s="198">
        <f t="shared" si="1"/>
        <v>0</v>
      </c>
      <c r="L32" s="191">
        <f t="shared" si="2"/>
        <v>0</v>
      </c>
      <c r="N32" s="342"/>
    </row>
    <row r="33" spans="1:14" s="166" customFormat="1" ht="16.5" outlineLevel="1">
      <c r="A33" s="193">
        <v>6</v>
      </c>
      <c r="B33" s="199" t="s">
        <v>196</v>
      </c>
      <c r="C33" s="194"/>
      <c r="D33" s="509"/>
      <c r="E33" s="510"/>
      <c r="F33" s="195" t="s">
        <v>8</v>
      </c>
      <c r="G33" s="196">
        <v>2</v>
      </c>
      <c r="H33" s="197"/>
      <c r="I33" s="191">
        <f t="shared" si="0"/>
        <v>0</v>
      </c>
      <c r="J33" s="190"/>
      <c r="K33" s="198">
        <f t="shared" si="1"/>
        <v>0</v>
      </c>
      <c r="L33" s="191">
        <f t="shared" si="2"/>
        <v>0</v>
      </c>
      <c r="N33" s="342"/>
    </row>
    <row r="34" spans="1:14" s="166" customFormat="1" ht="16.5" outlineLevel="1">
      <c r="A34" s="193">
        <v>7</v>
      </c>
      <c r="B34" s="199" t="s">
        <v>197</v>
      </c>
      <c r="C34" s="194"/>
      <c r="D34" s="509"/>
      <c r="E34" s="510"/>
      <c r="F34" s="195" t="s">
        <v>8</v>
      </c>
      <c r="G34" s="196">
        <v>12</v>
      </c>
      <c r="H34" s="197"/>
      <c r="I34" s="191">
        <f t="shared" si="0"/>
        <v>0</v>
      </c>
      <c r="J34" s="190"/>
      <c r="K34" s="198">
        <f t="shared" si="1"/>
        <v>0</v>
      </c>
      <c r="L34" s="191">
        <f t="shared" si="2"/>
        <v>0</v>
      </c>
      <c r="N34" s="342"/>
    </row>
    <row r="35" spans="1:14" s="166" customFormat="1" ht="16.5" outlineLevel="1">
      <c r="A35" s="193">
        <v>8</v>
      </c>
      <c r="B35" s="199" t="s">
        <v>198</v>
      </c>
      <c r="C35" s="194"/>
      <c r="D35" s="509"/>
      <c r="E35" s="510"/>
      <c r="F35" s="195" t="s">
        <v>8</v>
      </c>
      <c r="G35" s="196">
        <v>5</v>
      </c>
      <c r="H35" s="197"/>
      <c r="I35" s="191">
        <f>G35*H35</f>
        <v>0</v>
      </c>
      <c r="J35" s="190"/>
      <c r="K35" s="198">
        <f>J35*G35</f>
        <v>0</v>
      </c>
      <c r="L35" s="191">
        <f>K35+I35</f>
        <v>0</v>
      </c>
      <c r="N35" s="342"/>
    </row>
    <row r="36" spans="1:14" s="166" customFormat="1" ht="16.5" outlineLevel="1">
      <c r="A36" s="193">
        <v>9</v>
      </c>
      <c r="B36" s="199" t="s">
        <v>199</v>
      </c>
      <c r="C36" s="194"/>
      <c r="D36" s="509"/>
      <c r="E36" s="510"/>
      <c r="F36" s="195" t="s">
        <v>8</v>
      </c>
      <c r="G36" s="196">
        <v>15</v>
      </c>
      <c r="H36" s="197"/>
      <c r="I36" s="191">
        <f t="shared" si="0"/>
        <v>0</v>
      </c>
      <c r="J36" s="190"/>
      <c r="K36" s="198">
        <f t="shared" si="1"/>
        <v>0</v>
      </c>
      <c r="L36" s="191">
        <f t="shared" si="2"/>
        <v>0</v>
      </c>
      <c r="N36" s="342"/>
    </row>
    <row r="37" spans="1:14" s="166" customFormat="1" ht="16.5" outlineLevel="1">
      <c r="A37" s="193">
        <v>10</v>
      </c>
      <c r="B37" s="199" t="s">
        <v>181</v>
      </c>
      <c r="C37" s="194"/>
      <c r="D37" s="509"/>
      <c r="E37" s="510"/>
      <c r="F37" s="195" t="s">
        <v>8</v>
      </c>
      <c r="G37" s="196">
        <v>1</v>
      </c>
      <c r="H37" s="197"/>
      <c r="I37" s="191">
        <f>G37*H37</f>
        <v>0</v>
      </c>
      <c r="J37" s="190"/>
      <c r="K37" s="198">
        <f>J37*G37</f>
        <v>0</v>
      </c>
      <c r="L37" s="191">
        <f>K37+I37</f>
        <v>0</v>
      </c>
      <c r="N37" s="342"/>
    </row>
    <row r="38" spans="1:14" s="166" customFormat="1" ht="16.5" outlineLevel="1">
      <c r="A38" s="193">
        <v>11</v>
      </c>
      <c r="B38" s="199" t="s">
        <v>182</v>
      </c>
      <c r="C38" s="194"/>
      <c r="D38" s="509"/>
      <c r="E38" s="508"/>
      <c r="F38" s="195" t="s">
        <v>183</v>
      </c>
      <c r="G38" s="196">
        <v>3</v>
      </c>
      <c r="H38" s="197"/>
      <c r="I38" s="191">
        <f t="shared" si="0"/>
        <v>0</v>
      </c>
      <c r="J38" s="190"/>
      <c r="K38" s="198">
        <f t="shared" si="1"/>
        <v>0</v>
      </c>
      <c r="L38" s="191">
        <f t="shared" si="2"/>
        <v>0</v>
      </c>
      <c r="N38" s="342"/>
    </row>
    <row r="39" spans="1:14" s="166" customFormat="1" ht="16.5" outlineLevel="1">
      <c r="A39" s="193">
        <v>12</v>
      </c>
      <c r="B39" s="199" t="s">
        <v>184</v>
      </c>
      <c r="C39" s="194"/>
      <c r="D39" s="509"/>
      <c r="E39" s="508"/>
      <c r="F39" s="195" t="s">
        <v>183</v>
      </c>
      <c r="G39" s="196">
        <v>3</v>
      </c>
      <c r="H39" s="197"/>
      <c r="I39" s="191">
        <f t="shared" si="0"/>
        <v>0</v>
      </c>
      <c r="J39" s="190"/>
      <c r="K39" s="198">
        <f t="shared" si="1"/>
        <v>0</v>
      </c>
      <c r="L39" s="191">
        <f t="shared" si="2"/>
        <v>0</v>
      </c>
      <c r="N39" s="342"/>
    </row>
    <row r="40" spans="1:14" s="166" customFormat="1" ht="16.5" outlineLevel="1">
      <c r="A40" s="193">
        <v>13</v>
      </c>
      <c r="B40" s="199" t="s">
        <v>259</v>
      </c>
      <c r="C40" s="194"/>
      <c r="D40" s="509"/>
      <c r="E40" s="508"/>
      <c r="F40" s="195" t="s">
        <v>183</v>
      </c>
      <c r="G40" s="196">
        <v>3</v>
      </c>
      <c r="H40" s="197"/>
      <c r="I40" s="191">
        <f t="shared" si="0"/>
        <v>0</v>
      </c>
      <c r="J40" s="190"/>
      <c r="K40" s="198">
        <f t="shared" si="1"/>
        <v>0</v>
      </c>
      <c r="L40" s="191">
        <f t="shared" si="2"/>
        <v>0</v>
      </c>
      <c r="N40" s="342"/>
    </row>
    <row r="41" spans="1:14" s="166" customFormat="1" ht="16.5" outlineLevel="1">
      <c r="A41" s="193">
        <v>14</v>
      </c>
      <c r="B41" s="199" t="s">
        <v>185</v>
      </c>
      <c r="C41" s="194"/>
      <c r="D41" s="509"/>
      <c r="E41" s="508"/>
      <c r="F41" s="195" t="s">
        <v>183</v>
      </c>
      <c r="G41" s="196">
        <v>5</v>
      </c>
      <c r="H41" s="197"/>
      <c r="I41" s="191">
        <f t="shared" si="0"/>
        <v>0</v>
      </c>
      <c r="J41" s="190"/>
      <c r="K41" s="198">
        <f t="shared" si="1"/>
        <v>0</v>
      </c>
      <c r="L41" s="191">
        <f t="shared" si="2"/>
        <v>0</v>
      </c>
      <c r="N41" s="342"/>
    </row>
    <row r="42" spans="1:14" s="166" customFormat="1" ht="16.5" outlineLevel="1">
      <c r="A42" s="193">
        <v>15</v>
      </c>
      <c r="B42" s="199" t="s">
        <v>186</v>
      </c>
      <c r="C42" s="194"/>
      <c r="D42" s="509"/>
      <c r="E42" s="508"/>
      <c r="F42" s="195" t="s">
        <v>8</v>
      </c>
      <c r="G42" s="196">
        <v>3</v>
      </c>
      <c r="H42" s="197"/>
      <c r="I42" s="191">
        <f t="shared" si="0"/>
        <v>0</v>
      </c>
      <c r="J42" s="190"/>
      <c r="K42" s="198">
        <f t="shared" si="1"/>
        <v>0</v>
      </c>
      <c r="L42" s="191">
        <f t="shared" si="2"/>
        <v>0</v>
      </c>
      <c r="N42" s="342"/>
    </row>
    <row r="43" spans="1:14" s="164" customFormat="1" ht="16.5">
      <c r="A43" s="212" t="s">
        <v>187</v>
      </c>
      <c r="B43" s="213" t="s">
        <v>6</v>
      </c>
      <c r="C43" s="214"/>
      <c r="D43" s="214"/>
      <c r="E43" s="214"/>
      <c r="F43" s="225"/>
      <c r="G43" s="226"/>
      <c r="H43" s="223"/>
      <c r="I43" s="223">
        <f>SUM(I7:I42)</f>
        <v>0</v>
      </c>
      <c r="J43" s="227"/>
      <c r="K43" s="227">
        <f>SUM(K7:K42)</f>
        <v>0</v>
      </c>
      <c r="L43" s="227">
        <f>K43+I43</f>
        <v>0</v>
      </c>
      <c r="N43" s="343"/>
    </row>
    <row r="44" spans="1:12" ht="0.75" customHeight="1">
      <c r="A44" s="179"/>
      <c r="B44" s="180"/>
      <c r="C44" s="181"/>
      <c r="D44" s="181"/>
      <c r="E44" s="181"/>
      <c r="F44" s="180"/>
      <c r="G44" s="182"/>
      <c r="H44" s="182"/>
      <c r="I44" s="182"/>
      <c r="J44" s="182"/>
      <c r="K44" s="182"/>
      <c r="L44" s="182"/>
    </row>
    <row r="45" spans="1:12" s="164" customFormat="1" ht="16.5">
      <c r="A45" s="212"/>
      <c r="B45" s="213" t="s">
        <v>7</v>
      </c>
      <c r="C45" s="214"/>
      <c r="D45" s="214"/>
      <c r="E45" s="214"/>
      <c r="F45" s="215"/>
      <c r="G45" s="215"/>
      <c r="H45" s="216"/>
      <c r="I45" s="216"/>
      <c r="J45" s="216"/>
      <c r="K45" s="216"/>
      <c r="L45" s="217"/>
    </row>
    <row r="46" spans="1:12" ht="16.5" outlineLevel="1">
      <c r="A46" s="200"/>
      <c r="B46" s="201" t="str">
        <f>'1-1'!B127</f>
        <v>masalis transportirebis xarji</v>
      </c>
      <c r="C46" s="202">
        <v>0</v>
      </c>
      <c r="D46" s="511"/>
      <c r="E46" s="511"/>
      <c r="F46" s="394">
        <v>1</v>
      </c>
      <c r="G46" s="394"/>
      <c r="H46" s="394"/>
      <c r="I46" s="394"/>
      <c r="J46" s="394"/>
      <c r="K46" s="394"/>
      <c r="L46" s="203">
        <f>I43*C46</f>
        <v>0</v>
      </c>
    </row>
    <row r="47" spans="1:12" s="164" customFormat="1" ht="16.5" outlineLevel="1">
      <c r="A47" s="228"/>
      <c r="B47" s="229" t="s">
        <v>5</v>
      </c>
      <c r="C47" s="230"/>
      <c r="D47" s="230"/>
      <c r="E47" s="230"/>
      <c r="F47" s="231"/>
      <c r="G47" s="215"/>
      <c r="H47" s="232"/>
      <c r="I47" s="232"/>
      <c r="J47" s="232"/>
      <c r="K47" s="232"/>
      <c r="L47" s="233">
        <f>L43+L46</f>
        <v>0</v>
      </c>
    </row>
    <row r="48" spans="1:12" ht="16.5" outlineLevel="1">
      <c r="A48" s="200"/>
      <c r="B48" s="204" t="str">
        <f>'1-1'!B129</f>
        <v>zednadebi xarji </v>
      </c>
      <c r="C48" s="202">
        <v>0</v>
      </c>
      <c r="D48" s="512"/>
      <c r="E48" s="512"/>
      <c r="F48" s="400"/>
      <c r="G48" s="401"/>
      <c r="H48" s="401"/>
      <c r="I48" s="401"/>
      <c r="J48" s="401"/>
      <c r="K48" s="402"/>
      <c r="L48" s="205">
        <f>L47*C48</f>
        <v>0</v>
      </c>
    </row>
    <row r="49" spans="1:12" s="164" customFormat="1" ht="16.5" outlineLevel="1">
      <c r="A49" s="212"/>
      <c r="B49" s="234" t="s">
        <v>5</v>
      </c>
      <c r="C49" s="214"/>
      <c r="D49" s="214"/>
      <c r="E49" s="214"/>
      <c r="F49" s="231"/>
      <c r="G49" s="215"/>
      <c r="H49" s="216"/>
      <c r="I49" s="216"/>
      <c r="J49" s="216"/>
      <c r="K49" s="216"/>
      <c r="L49" s="224">
        <f>L47+L48</f>
        <v>0</v>
      </c>
    </row>
    <row r="50" spans="1:12" ht="16.5" outlineLevel="1">
      <c r="A50" s="200"/>
      <c r="B50" s="204" t="str">
        <f>'1-1'!B131</f>
        <v>mogeba </v>
      </c>
      <c r="C50" s="202">
        <v>0</v>
      </c>
      <c r="D50" s="512"/>
      <c r="E50" s="512"/>
      <c r="F50" s="400"/>
      <c r="G50" s="401"/>
      <c r="H50" s="401"/>
      <c r="I50" s="401"/>
      <c r="J50" s="401"/>
      <c r="K50" s="402"/>
      <c r="L50" s="205">
        <f>L49*C50</f>
        <v>0</v>
      </c>
    </row>
    <row r="51" spans="1:12" ht="16.5" outlineLevel="1">
      <c r="A51" s="235"/>
      <c r="B51" s="234" t="s">
        <v>5</v>
      </c>
      <c r="C51" s="236"/>
      <c r="D51" s="236"/>
      <c r="E51" s="236"/>
      <c r="F51" s="237"/>
      <c r="G51" s="238"/>
      <c r="H51" s="216"/>
      <c r="I51" s="216"/>
      <c r="J51" s="216"/>
      <c r="K51" s="216"/>
      <c r="L51" s="224">
        <f>L49+L50</f>
        <v>0</v>
      </c>
    </row>
    <row r="52" spans="1:12" ht="16.5" outlineLevel="1">
      <c r="A52" s="200"/>
      <c r="B52" s="206" t="str">
        <f>'1-1'!B133</f>
        <v>gauTvaliswinebeli xarji</v>
      </c>
      <c r="C52" s="207">
        <v>0.06</v>
      </c>
      <c r="D52" s="301"/>
      <c r="E52" s="301"/>
      <c r="F52" s="397"/>
      <c r="G52" s="398"/>
      <c r="H52" s="398"/>
      <c r="I52" s="398"/>
      <c r="J52" s="398"/>
      <c r="K52" s="399"/>
      <c r="L52" s="208">
        <f>L51*C52</f>
        <v>0</v>
      </c>
    </row>
    <row r="53" spans="1:12" s="164" customFormat="1" ht="16.5" outlineLevel="1">
      <c r="A53" s="212"/>
      <c r="B53" s="234" t="s">
        <v>5</v>
      </c>
      <c r="C53" s="214"/>
      <c r="D53" s="214"/>
      <c r="E53" s="214"/>
      <c r="F53" s="231"/>
      <c r="G53" s="215"/>
      <c r="H53" s="216"/>
      <c r="I53" s="216"/>
      <c r="J53" s="216"/>
      <c r="K53" s="216"/>
      <c r="L53" s="224">
        <f>L51+L52</f>
        <v>0</v>
      </c>
    </row>
    <row r="54" spans="1:12" ht="16.5" outlineLevel="1">
      <c r="A54" s="209"/>
      <c r="B54" s="210" t="str">
        <f>'1-1'!B135</f>
        <v>dRg </v>
      </c>
      <c r="C54" s="207">
        <v>0.18</v>
      </c>
      <c r="D54" s="301"/>
      <c r="E54" s="301"/>
      <c r="F54" s="400"/>
      <c r="G54" s="401"/>
      <c r="H54" s="401"/>
      <c r="I54" s="401"/>
      <c r="J54" s="401"/>
      <c r="K54" s="402"/>
      <c r="L54" s="211">
        <f>L53*C54</f>
        <v>0</v>
      </c>
    </row>
    <row r="55" spans="1:12" s="164" customFormat="1" ht="16.5">
      <c r="A55" s="212"/>
      <c r="B55" s="239" t="s">
        <v>291</v>
      </c>
      <c r="C55" s="214"/>
      <c r="D55" s="214"/>
      <c r="E55" s="214"/>
      <c r="F55" s="231"/>
      <c r="G55" s="215"/>
      <c r="H55" s="216"/>
      <c r="I55" s="216"/>
      <c r="J55" s="216"/>
      <c r="K55" s="216"/>
      <c r="L55" s="223">
        <f>L53+L54</f>
        <v>0</v>
      </c>
    </row>
    <row r="56" spans="1:12" s="164" customFormat="1" ht="16.5">
      <c r="A56" s="514"/>
      <c r="B56" s="515"/>
      <c r="C56" s="516"/>
      <c r="D56" s="516"/>
      <c r="E56" s="516"/>
      <c r="F56" s="517"/>
      <c r="G56" s="518"/>
      <c r="H56" s="519"/>
      <c r="I56" s="519"/>
      <c r="J56" s="519"/>
      <c r="K56" s="519"/>
      <c r="L56" s="520"/>
    </row>
    <row r="57" spans="1:12" ht="16.5">
      <c r="A57" s="521"/>
      <c r="B57" s="522" t="str">
        <f>'[2]სკრები'!A4</f>
        <v>damkveTi: ss "Tibisi banki"</v>
      </c>
      <c r="C57" s="523" t="str">
        <f>'[2]სკრები'!G4</f>
        <v>Semsrulebeli: </v>
      </c>
      <c r="D57" s="523"/>
      <c r="E57" s="523"/>
      <c r="F57" s="524">
        <f>სკრები!I4</f>
        <v>0</v>
      </c>
      <c r="G57" s="524"/>
      <c r="H57" s="524"/>
      <c r="I57" s="525"/>
      <c r="J57" s="526"/>
      <c r="K57" s="527"/>
      <c r="L57" s="527"/>
    </row>
    <row r="58" spans="1:12" ht="16.5">
      <c r="A58" s="521"/>
      <c r="B58" s="522" t="str">
        <f>სკრები!A5</f>
        <v>obieqti: marneulis  s/c # 2</v>
      </c>
      <c r="C58" s="523" t="str">
        <f>'[2]სკრები'!G5</f>
        <v>said. kodi:</v>
      </c>
      <c r="D58" s="523"/>
      <c r="E58" s="523"/>
      <c r="F58" s="524">
        <f>სკრები!I5</f>
        <v>0</v>
      </c>
      <c r="G58" s="524"/>
      <c r="H58" s="524"/>
      <c r="I58" s="525"/>
      <c r="J58" s="528"/>
      <c r="K58" s="527"/>
      <c r="L58" s="527"/>
    </row>
    <row r="59" spans="1:12" ht="16.5">
      <c r="A59" s="521"/>
      <c r="B59" s="522" t="str">
        <f>სკრები!A6</f>
        <v>misamarTi: q.marneuli, rusTavelis q. # 53</v>
      </c>
      <c r="C59" s="523" t="str">
        <f>სკრები!G6</f>
        <v>TariRi:</v>
      </c>
      <c r="D59" s="523"/>
      <c r="E59" s="523"/>
      <c r="F59" s="524">
        <f>სკრები!I6</f>
        <v>0</v>
      </c>
      <c r="G59" s="524"/>
      <c r="H59" s="524"/>
      <c r="I59" s="525"/>
      <c r="J59" s="528"/>
      <c r="K59" s="527"/>
      <c r="L59" s="527"/>
    </row>
    <row r="60" spans="1:12" ht="16.5">
      <c r="A60" s="514"/>
      <c r="B60" s="529"/>
      <c r="C60" s="529"/>
      <c r="D60" s="529"/>
      <c r="E60" s="529"/>
      <c r="F60" s="529"/>
      <c r="G60" s="529"/>
      <c r="H60" s="528"/>
      <c r="I60" s="528"/>
      <c r="J60" s="528"/>
      <c r="K60" s="525"/>
      <c r="L60" s="525"/>
    </row>
    <row r="61" spans="1:12" s="164" customFormat="1" ht="16.5">
      <c r="A61" s="521"/>
      <c r="B61" s="529"/>
      <c r="C61" s="529"/>
      <c r="D61" s="529"/>
      <c r="E61" s="529"/>
      <c r="F61" s="530"/>
      <c r="G61" s="528"/>
      <c r="H61" s="528"/>
      <c r="I61" s="528"/>
      <c r="J61" s="528"/>
      <c r="K61" s="527"/>
      <c r="L61" s="527"/>
    </row>
    <row r="62" spans="1:12" ht="16.5">
      <c r="A62" s="521"/>
      <c r="B62" s="531"/>
      <c r="C62" s="532"/>
      <c r="D62" s="532"/>
      <c r="E62" s="532"/>
      <c r="F62" s="530"/>
      <c r="G62" s="528"/>
      <c r="H62" s="528"/>
      <c r="I62" s="528"/>
      <c r="J62" s="528"/>
      <c r="K62" s="527"/>
      <c r="L62" s="527"/>
    </row>
    <row r="63" spans="1:12" ht="16.5">
      <c r="A63" s="521"/>
      <c r="B63" s="533"/>
      <c r="C63" s="523" t="str">
        <f>'[2]სკრები'!B25</f>
        <v>xelmowera da beWedi:</v>
      </c>
      <c r="D63" s="523"/>
      <c r="E63" s="523"/>
      <c r="F63" s="534"/>
      <c r="G63" s="535"/>
      <c r="H63" s="535"/>
      <c r="I63" s="536"/>
      <c r="J63" s="536"/>
      <c r="K63" s="527"/>
      <c r="L63" s="527"/>
    </row>
    <row r="64" spans="1:12" ht="33.75" customHeight="1">
      <c r="A64" s="521"/>
      <c r="B64" s="533"/>
      <c r="C64" s="523" t="str">
        <f>'[2]სკრები'!G6</f>
        <v>TariRi:</v>
      </c>
      <c r="D64" s="523"/>
      <c r="E64" s="523"/>
      <c r="F64" s="537">
        <f>'[2]სკრები'!I6</f>
        <v>0</v>
      </c>
      <c r="G64" s="537"/>
      <c r="H64" s="537"/>
      <c r="I64" s="527"/>
      <c r="J64" s="527"/>
      <c r="K64" s="538"/>
      <c r="L64" s="538"/>
    </row>
    <row r="65" spans="1:12" ht="16.5">
      <c r="A65" s="480"/>
      <c r="B65" s="487"/>
      <c r="C65" s="488"/>
      <c r="D65" s="488"/>
      <c r="E65" s="488"/>
      <c r="F65" s="539"/>
      <c r="G65" s="493"/>
      <c r="H65" s="493"/>
      <c r="I65" s="493"/>
      <c r="J65" s="493"/>
      <c r="K65" s="493"/>
      <c r="L65" s="493"/>
    </row>
    <row r="66" spans="1:12" ht="16.5">
      <c r="A66" s="480"/>
      <c r="B66" s="483"/>
      <c r="C66" s="539"/>
      <c r="D66" s="539"/>
      <c r="E66" s="539"/>
      <c r="F66" s="487"/>
      <c r="G66" s="489"/>
      <c r="H66" s="493"/>
      <c r="I66" s="493"/>
      <c r="J66" s="493"/>
      <c r="K66" s="489"/>
      <c r="L66" s="489"/>
    </row>
    <row r="67" spans="1:12" ht="16.5">
      <c r="A67" s="480"/>
      <c r="B67" s="487"/>
      <c r="C67" s="488"/>
      <c r="D67" s="488"/>
      <c r="E67" s="488"/>
      <c r="F67" s="487"/>
      <c r="G67" s="493"/>
      <c r="H67" s="493"/>
      <c r="I67" s="493"/>
      <c r="J67" s="493"/>
      <c r="K67" s="540"/>
      <c r="L67" s="540"/>
    </row>
    <row r="68" spans="1:12" ht="16.5">
      <c r="A68" s="480"/>
      <c r="B68" s="487"/>
      <c r="C68" s="488"/>
      <c r="D68" s="488"/>
      <c r="E68" s="488"/>
      <c r="F68" s="487"/>
      <c r="G68" s="489"/>
      <c r="H68" s="489"/>
      <c r="I68" s="489"/>
      <c r="J68" s="489"/>
      <c r="K68" s="540"/>
      <c r="L68" s="540"/>
    </row>
    <row r="69" spans="1:12" ht="16.5">
      <c r="A69" s="480"/>
      <c r="B69" s="487"/>
      <c r="C69" s="488"/>
      <c r="D69" s="488"/>
      <c r="E69" s="488"/>
      <c r="F69" s="487"/>
      <c r="G69" s="489"/>
      <c r="H69" s="489"/>
      <c r="I69" s="489"/>
      <c r="J69" s="489"/>
      <c r="K69" s="540"/>
      <c r="L69" s="540"/>
    </row>
    <row r="70" spans="1:12" ht="16.5">
      <c r="A70" s="472"/>
      <c r="B70" s="487"/>
      <c r="C70" s="488"/>
      <c r="D70" s="488"/>
      <c r="E70" s="488"/>
      <c r="F70" s="487"/>
      <c r="G70" s="489"/>
      <c r="H70" s="489"/>
      <c r="I70" s="489"/>
      <c r="J70" s="489"/>
      <c r="K70" s="540"/>
      <c r="L70" s="540"/>
    </row>
    <row r="71" spans="1:12" ht="16.5">
      <c r="A71" s="480"/>
      <c r="B71" s="487"/>
      <c r="C71" s="540"/>
      <c r="D71" s="488"/>
      <c r="E71" s="488"/>
      <c r="F71" s="487"/>
      <c r="G71" s="489"/>
      <c r="H71" s="489"/>
      <c r="I71" s="489"/>
      <c r="J71" s="489"/>
      <c r="K71" s="540"/>
      <c r="L71" s="540"/>
    </row>
    <row r="72" spans="1:12" ht="16.5">
      <c r="A72" s="480"/>
      <c r="B72" s="487"/>
      <c r="C72" s="488"/>
      <c r="D72" s="488"/>
      <c r="E72" s="488"/>
      <c r="F72" s="487"/>
      <c r="G72" s="489"/>
      <c r="H72" s="489"/>
      <c r="I72" s="489"/>
      <c r="J72" s="489"/>
      <c r="K72" s="540"/>
      <c r="L72" s="540"/>
    </row>
    <row r="73" spans="1:12" ht="16.5">
      <c r="A73" s="480"/>
      <c r="B73" s="487"/>
      <c r="C73" s="540"/>
      <c r="D73" s="488"/>
      <c r="E73" s="488"/>
      <c r="F73" s="487"/>
      <c r="G73" s="489"/>
      <c r="H73" s="489"/>
      <c r="I73" s="489"/>
      <c r="J73" s="489"/>
      <c r="K73" s="540"/>
      <c r="L73" s="540"/>
    </row>
    <row r="74" spans="11:12" ht="16.5">
      <c r="K74" s="172"/>
      <c r="L74" s="172"/>
    </row>
    <row r="75" spans="11:12" ht="16.5">
      <c r="K75" s="172"/>
      <c r="L75" s="172"/>
    </row>
    <row r="76" spans="11:12" ht="16.5">
      <c r="K76" s="158"/>
      <c r="L76" s="158"/>
    </row>
    <row r="77" ht="16.5"/>
    <row r="78" spans="6:10" ht="16.5">
      <c r="F78" s="156"/>
      <c r="G78" s="157"/>
      <c r="H78" s="158"/>
      <c r="I78" s="158"/>
      <c r="J78" s="157"/>
    </row>
    <row r="79" ht="16.5"/>
    <row r="80" ht="16.5"/>
    <row r="81" ht="16.5"/>
    <row r="82" spans="2:5" ht="16.5">
      <c r="B82" s="152"/>
      <c r="C82" s="176"/>
      <c r="D82" s="176"/>
      <c r="E82" s="176"/>
    </row>
    <row r="83" spans="11:12" ht="16.5">
      <c r="K83" s="172"/>
      <c r="L83" s="172"/>
    </row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spans="2:12" ht="16.5">
      <c r="B94" s="177"/>
      <c r="F94" s="154"/>
      <c r="G94" s="172"/>
      <c r="H94" s="172"/>
      <c r="I94" s="172"/>
      <c r="J94" s="172"/>
      <c r="K94" s="172"/>
      <c r="L94" s="172"/>
    </row>
    <row r="95" spans="6:12" ht="16.5">
      <c r="F95" s="176"/>
      <c r="G95" s="158"/>
      <c r="H95" s="158"/>
      <c r="I95" s="158"/>
      <c r="J95" s="158"/>
      <c r="K95" s="172"/>
      <c r="L95" s="172"/>
    </row>
    <row r="96" spans="2:12" ht="16.5">
      <c r="B96" s="177"/>
      <c r="F96" s="154"/>
      <c r="G96" s="172"/>
      <c r="H96" s="172"/>
      <c r="I96" s="172"/>
      <c r="J96" s="172"/>
      <c r="K96" s="158"/>
      <c r="L96" s="158"/>
    </row>
    <row r="97" spans="2:12" ht="16.5">
      <c r="B97" s="152"/>
      <c r="C97" s="176"/>
      <c r="D97" s="176"/>
      <c r="E97" s="176"/>
      <c r="F97" s="176"/>
      <c r="G97" s="172"/>
      <c r="H97" s="172"/>
      <c r="I97" s="172"/>
      <c r="J97" s="172"/>
      <c r="K97" s="172"/>
      <c r="L97" s="172"/>
    </row>
    <row r="98" spans="2:12" ht="16.5">
      <c r="B98" s="178"/>
      <c r="C98" s="178"/>
      <c r="D98" s="178"/>
      <c r="E98" s="178"/>
      <c r="F98" s="154"/>
      <c r="G98" s="158"/>
      <c r="H98" s="158"/>
      <c r="I98" s="158"/>
      <c r="J98" s="158"/>
      <c r="K98" s="172"/>
      <c r="L98" s="172"/>
    </row>
    <row r="99" spans="2:12" ht="16.5">
      <c r="B99" s="178"/>
      <c r="C99" s="178"/>
      <c r="D99" s="178"/>
      <c r="E99" s="178"/>
      <c r="F99" s="154"/>
      <c r="G99" s="172"/>
      <c r="H99" s="172"/>
      <c r="I99" s="172"/>
      <c r="J99" s="172"/>
      <c r="K99" s="172"/>
      <c r="L99" s="172"/>
    </row>
    <row r="100" spans="2:12" ht="16.5">
      <c r="B100" s="177"/>
      <c r="F100" s="154"/>
      <c r="G100" s="172"/>
      <c r="H100" s="172"/>
      <c r="I100" s="172"/>
      <c r="J100" s="172"/>
      <c r="K100" s="12"/>
      <c r="L100" s="12"/>
    </row>
    <row r="101" spans="6:12" ht="16.5">
      <c r="F101" s="154"/>
      <c r="G101" s="172"/>
      <c r="H101" s="172"/>
      <c r="I101" s="172"/>
      <c r="J101" s="172"/>
      <c r="K101" s="12"/>
      <c r="L101" s="12"/>
    </row>
    <row r="102" spans="2:12" ht="16.5">
      <c r="B102" s="13"/>
      <c r="C102" s="9"/>
      <c r="D102" s="9"/>
      <c r="E102" s="9"/>
      <c r="F102" s="9"/>
      <c r="G102" s="12"/>
      <c r="H102" s="12"/>
      <c r="I102" s="12"/>
      <c r="J102" s="12"/>
      <c r="K102" s="172"/>
      <c r="L102" s="172"/>
    </row>
    <row r="103" spans="2:12" ht="16.5">
      <c r="B103" s="13"/>
      <c r="C103" s="9"/>
      <c r="D103" s="9"/>
      <c r="E103" s="9"/>
      <c r="F103" s="9"/>
      <c r="G103" s="12"/>
      <c r="H103" s="12"/>
      <c r="I103" s="12"/>
      <c r="J103" s="12"/>
      <c r="K103" s="172"/>
      <c r="L103" s="172"/>
    </row>
    <row r="104" spans="2:12" ht="16.5">
      <c r="B104" s="177"/>
      <c r="F104" s="154"/>
      <c r="G104" s="172"/>
      <c r="H104" s="172"/>
      <c r="I104" s="172"/>
      <c r="J104" s="172"/>
      <c r="K104" s="172"/>
      <c r="L104" s="172"/>
    </row>
    <row r="105" spans="2:12" ht="16.5">
      <c r="B105" s="177"/>
      <c r="F105" s="154"/>
      <c r="G105" s="172"/>
      <c r="H105" s="172"/>
      <c r="I105" s="172"/>
      <c r="J105" s="172"/>
      <c r="K105" s="172"/>
      <c r="L105" s="172"/>
    </row>
    <row r="106" spans="11:12" ht="16.5">
      <c r="K106" s="172"/>
      <c r="L106" s="172"/>
    </row>
    <row r="107" spans="11:12" ht="16.5">
      <c r="K107" s="158"/>
      <c r="L107" s="158"/>
    </row>
    <row r="108" spans="2:12" ht="16.5">
      <c r="B108" s="177"/>
      <c r="G108" s="172"/>
      <c r="H108" s="172"/>
      <c r="I108" s="172"/>
      <c r="J108" s="172"/>
      <c r="K108" s="158"/>
      <c r="L108" s="158"/>
    </row>
    <row r="109" spans="6:12" ht="16.5">
      <c r="F109" s="176"/>
      <c r="G109" s="158"/>
      <c r="H109" s="158"/>
      <c r="I109" s="158"/>
      <c r="J109" s="158"/>
      <c r="K109" s="158"/>
      <c r="L109" s="158"/>
    </row>
    <row r="110" spans="2:12" ht="16.5">
      <c r="B110" s="152"/>
      <c r="C110" s="176"/>
      <c r="D110" s="176"/>
      <c r="E110" s="176"/>
      <c r="F110" s="176"/>
      <c r="G110" s="158"/>
      <c r="H110" s="158"/>
      <c r="I110" s="158"/>
      <c r="J110" s="158"/>
      <c r="K110" s="172"/>
      <c r="L110" s="172"/>
    </row>
    <row r="111" spans="2:10" ht="16.5">
      <c r="B111" s="152"/>
      <c r="C111" s="176"/>
      <c r="D111" s="176"/>
      <c r="E111" s="176"/>
      <c r="F111" s="176"/>
      <c r="G111" s="158"/>
      <c r="H111" s="158"/>
      <c r="I111" s="158"/>
      <c r="J111" s="158"/>
    </row>
    <row r="112" spans="2:12" ht="16.5">
      <c r="B112" s="154"/>
      <c r="F112" s="154"/>
      <c r="G112" s="172"/>
      <c r="H112" s="172"/>
      <c r="I112" s="172"/>
      <c r="J112" s="172"/>
      <c r="K112" s="12"/>
      <c r="L112" s="12"/>
    </row>
    <row r="113" spans="1:12" s="164" customFormat="1" ht="16.5">
      <c r="A113" s="10"/>
      <c r="B113" s="176"/>
      <c r="C113" s="176"/>
      <c r="D113" s="176"/>
      <c r="E113" s="176"/>
      <c r="F113" s="176"/>
      <c r="G113" s="158"/>
      <c r="H113" s="158"/>
      <c r="I113" s="158"/>
      <c r="J113" s="158"/>
      <c r="K113" s="158"/>
      <c r="L113" s="158"/>
    </row>
    <row r="114" spans="2:12" ht="16.5">
      <c r="B114" s="14"/>
      <c r="C114" s="14"/>
      <c r="D114" s="14"/>
      <c r="E114" s="14"/>
      <c r="F114" s="9"/>
      <c r="G114" s="12"/>
      <c r="H114" s="12"/>
      <c r="I114" s="12"/>
      <c r="J114" s="12"/>
      <c r="K114" s="12"/>
      <c r="L114" s="12"/>
    </row>
    <row r="115" spans="2:12" ht="16.5">
      <c r="B115" s="13"/>
      <c r="C115" s="9"/>
      <c r="D115" s="9"/>
      <c r="E115" s="9"/>
      <c r="F115" s="9"/>
      <c r="G115" s="12"/>
      <c r="H115" s="12"/>
      <c r="I115" s="12"/>
      <c r="J115" s="12"/>
      <c r="K115" s="12"/>
      <c r="L115" s="12"/>
    </row>
    <row r="116" spans="2:12" ht="16.5">
      <c r="B116" s="13"/>
      <c r="C116" s="9"/>
      <c r="D116" s="9"/>
      <c r="E116" s="9"/>
      <c r="F116" s="9"/>
      <c r="G116" s="12"/>
      <c r="H116" s="12"/>
      <c r="I116" s="12"/>
      <c r="J116" s="12"/>
      <c r="K116" s="12"/>
      <c r="L116" s="12"/>
    </row>
    <row r="117" spans="2:12" ht="16.5">
      <c r="B117" s="13"/>
      <c r="C117" s="9"/>
      <c r="D117" s="9"/>
      <c r="E117" s="9"/>
      <c r="F117" s="9"/>
      <c r="G117" s="12"/>
      <c r="H117" s="12"/>
      <c r="I117" s="12"/>
      <c r="J117" s="12"/>
      <c r="K117" s="12"/>
      <c r="L117" s="12"/>
    </row>
    <row r="118" spans="2:12" ht="16.5">
      <c r="B118" s="13"/>
      <c r="C118" s="9"/>
      <c r="D118" s="9"/>
      <c r="E118" s="9"/>
      <c r="F118" s="9"/>
      <c r="G118" s="12"/>
      <c r="H118" s="12"/>
      <c r="I118" s="12"/>
      <c r="J118" s="12"/>
      <c r="K118" s="12"/>
      <c r="L118" s="12"/>
    </row>
    <row r="119" spans="2:12" ht="16.5">
      <c r="B119" s="13"/>
      <c r="C119" s="9"/>
      <c r="D119" s="9"/>
      <c r="E119" s="9"/>
      <c r="F119" s="9"/>
      <c r="G119" s="12"/>
      <c r="H119" s="12"/>
      <c r="I119" s="12"/>
      <c r="J119" s="12"/>
      <c r="K119" s="12"/>
      <c r="L119" s="12"/>
    </row>
    <row r="120" spans="2:12" ht="16.5">
      <c r="B120" s="13"/>
      <c r="C120" s="9"/>
      <c r="D120" s="9"/>
      <c r="E120" s="9"/>
      <c r="F120" s="9"/>
      <c r="G120" s="12"/>
      <c r="H120" s="12"/>
      <c r="I120" s="12"/>
      <c r="J120" s="12"/>
      <c r="K120" s="12"/>
      <c r="L120" s="12"/>
    </row>
    <row r="121" spans="2:12" ht="16.5">
      <c r="B121" s="13"/>
      <c r="C121" s="9"/>
      <c r="D121" s="9"/>
      <c r="E121" s="9"/>
      <c r="F121" s="9"/>
      <c r="G121" s="12"/>
      <c r="H121" s="12"/>
      <c r="I121" s="12"/>
      <c r="J121" s="12"/>
      <c r="K121" s="12"/>
      <c r="L121" s="12"/>
    </row>
    <row r="122" spans="2:12" ht="16.5">
      <c r="B122" s="15"/>
      <c r="C122" s="9"/>
      <c r="D122" s="9"/>
      <c r="E122" s="9"/>
      <c r="F122" s="9"/>
      <c r="G122" s="12"/>
      <c r="H122" s="12"/>
      <c r="I122" s="12"/>
      <c r="J122" s="12"/>
      <c r="K122" s="12"/>
      <c r="L122" s="12"/>
    </row>
    <row r="123" spans="2:12" ht="19.5" customHeight="1">
      <c r="B123" s="13"/>
      <c r="C123" s="9"/>
      <c r="D123" s="9"/>
      <c r="E123" s="9"/>
      <c r="F123" s="9"/>
      <c r="G123" s="12"/>
      <c r="H123" s="12"/>
      <c r="I123" s="12"/>
      <c r="J123" s="12"/>
      <c r="K123" s="12"/>
      <c r="L123" s="12"/>
    </row>
    <row r="124" spans="2:12" ht="19.5" customHeight="1">
      <c r="B124" s="13"/>
      <c r="C124" s="9"/>
      <c r="D124" s="9"/>
      <c r="E124" s="9"/>
      <c r="F124" s="9"/>
      <c r="G124" s="12"/>
      <c r="H124" s="12"/>
      <c r="I124" s="12"/>
      <c r="J124" s="12"/>
      <c r="K124" s="12"/>
      <c r="L124" s="12"/>
    </row>
    <row r="125" spans="2:12" ht="19.5" customHeight="1">
      <c r="B125" s="13"/>
      <c r="C125" s="9"/>
      <c r="D125" s="9"/>
      <c r="E125" s="9"/>
      <c r="F125" s="9"/>
      <c r="G125" s="12"/>
      <c r="H125" s="12"/>
      <c r="I125" s="12"/>
      <c r="J125" s="12"/>
      <c r="K125" s="12"/>
      <c r="L125" s="12"/>
    </row>
    <row r="126" spans="2:10" ht="19.5" customHeight="1">
      <c r="B126" s="13"/>
      <c r="C126" s="9"/>
      <c r="D126" s="9"/>
      <c r="E126" s="9"/>
      <c r="F126" s="9"/>
      <c r="G126" s="12"/>
      <c r="H126" s="12"/>
      <c r="I126" s="12"/>
      <c r="J126" s="12"/>
    </row>
    <row r="127" spans="2:10" ht="19.5" customHeight="1">
      <c r="B127" s="13"/>
      <c r="C127" s="9"/>
      <c r="D127" s="9"/>
      <c r="E127" s="9"/>
      <c r="F127" s="9"/>
      <c r="G127" s="12"/>
      <c r="H127" s="12"/>
      <c r="I127" s="12"/>
      <c r="J127" s="12"/>
    </row>
    <row r="145" ht="18.75" customHeight="1"/>
  </sheetData>
  <sheetProtection password="CA17" sheet="1"/>
  <mergeCells count="21">
    <mergeCell ref="A1:L1"/>
    <mergeCell ref="A3:L3"/>
    <mergeCell ref="A4:A5"/>
    <mergeCell ref="B4:B5"/>
    <mergeCell ref="C4:C5"/>
    <mergeCell ref="F64:H64"/>
    <mergeCell ref="H4:I4"/>
    <mergeCell ref="F52:K52"/>
    <mergeCell ref="F57:H57"/>
    <mergeCell ref="F54:K54"/>
    <mergeCell ref="F50:K50"/>
    <mergeCell ref="F4:F5"/>
    <mergeCell ref="J4:K4"/>
    <mergeCell ref="F59:H59"/>
    <mergeCell ref="F48:K48"/>
    <mergeCell ref="F58:H58"/>
    <mergeCell ref="F46:K46"/>
    <mergeCell ref="D4:D5"/>
    <mergeCell ref="E4:E5"/>
    <mergeCell ref="L4:L5"/>
    <mergeCell ref="G4:G5"/>
  </mergeCell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28"/>
  <sheetViews>
    <sheetView zoomScalePageLayoutView="0" workbookViewId="0" topLeftCell="A43">
      <selection activeCell="E75" sqref="E75"/>
    </sheetView>
  </sheetViews>
  <sheetFormatPr defaultColWidth="15.140625" defaultRowHeight="15" outlineLevelRow="1"/>
  <cols>
    <col min="1" max="1" width="4.8515625" style="276" customWidth="1"/>
    <col min="2" max="2" width="81.00390625" style="277" customWidth="1"/>
    <col min="3" max="3" width="17.57421875" style="278" customWidth="1"/>
    <col min="4" max="4" width="13.421875" style="278" customWidth="1"/>
    <col min="5" max="5" width="13.00390625" style="278" customWidth="1"/>
    <col min="6" max="6" width="8.28125" style="174" customWidth="1"/>
    <col min="7" max="7" width="9.57421875" style="276" customWidth="1"/>
    <col min="8" max="8" width="15.140625" style="171" customWidth="1"/>
    <col min="9" max="9" width="15.7109375" style="171" customWidth="1"/>
    <col min="10" max="10" width="14.57421875" style="171" customWidth="1"/>
    <col min="11" max="11" width="15.57421875" style="171" customWidth="1"/>
    <col min="12" max="12" width="16.57421875" style="171" customWidth="1"/>
    <col min="13" max="13" width="5.00390625" style="240" customWidth="1"/>
    <col min="14" max="14" width="15.140625" style="240" customWidth="1"/>
    <col min="15" max="250" width="9.140625" style="240" customWidth="1"/>
    <col min="251" max="251" width="4.28125" style="240" customWidth="1"/>
    <col min="252" max="252" width="49.57421875" style="240" customWidth="1"/>
    <col min="253" max="253" width="8.8515625" style="240" customWidth="1"/>
    <col min="254" max="254" width="8.421875" style="240" customWidth="1"/>
    <col min="255" max="255" width="8.140625" style="240" customWidth="1"/>
    <col min="256" max="16384" width="15.140625" style="240" bestFit="1" customWidth="1"/>
  </cols>
  <sheetData>
    <row r="1" spans="1:12" ht="36" customHeight="1">
      <c r="A1" s="410" t="str">
        <f>'[2]სკრები'!A1</f>
        <v>  filialebis qselis ganviTarebis proeqti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8.25" customHeight="1" hidden="1">
      <c r="A2" s="3"/>
      <c r="B2" s="3"/>
      <c r="C2" s="241"/>
      <c r="D2" s="241"/>
      <c r="E2" s="241"/>
      <c r="F2" s="3"/>
      <c r="G2" s="3"/>
      <c r="H2" s="3"/>
      <c r="I2" s="3"/>
      <c r="J2" s="3"/>
      <c r="K2" s="3"/>
      <c r="L2" s="3"/>
    </row>
    <row r="3" spans="1:12" s="242" customFormat="1" ht="21.75" customHeight="1">
      <c r="A3" s="385" t="s">
        <v>258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</row>
    <row r="4" spans="1:12" s="242" customFormat="1" ht="28.5" customHeight="1">
      <c r="A4" s="411" t="s">
        <v>0</v>
      </c>
      <c r="B4" s="413" t="s">
        <v>1</v>
      </c>
      <c r="C4" s="415" t="str">
        <f>'[2]1-1'!C4:C5</f>
        <v>specifikacia (miuTiTeT SesaZeni masalis brendi da sxva detalebi)</v>
      </c>
      <c r="D4" s="388" t="s">
        <v>154</v>
      </c>
      <c r="E4" s="390" t="s">
        <v>155</v>
      </c>
      <c r="F4" s="422" t="s">
        <v>201</v>
      </c>
      <c r="G4" s="420" t="s">
        <v>2</v>
      </c>
      <c r="H4" s="420" t="s">
        <v>202</v>
      </c>
      <c r="I4" s="420"/>
      <c r="J4" s="420" t="s">
        <v>20</v>
      </c>
      <c r="K4" s="420"/>
      <c r="L4" s="420" t="s">
        <v>3</v>
      </c>
    </row>
    <row r="5" spans="1:12" s="242" customFormat="1" ht="38.25" customHeight="1">
      <c r="A5" s="412"/>
      <c r="B5" s="414"/>
      <c r="C5" s="416"/>
      <c r="D5" s="389"/>
      <c r="E5" s="391"/>
      <c r="F5" s="423"/>
      <c r="G5" s="421"/>
      <c r="H5" s="243" t="s">
        <v>4</v>
      </c>
      <c r="I5" s="244" t="s">
        <v>5</v>
      </c>
      <c r="J5" s="243" t="s">
        <v>4</v>
      </c>
      <c r="K5" s="244" t="s">
        <v>203</v>
      </c>
      <c r="L5" s="421"/>
    </row>
    <row r="6" spans="1:12" s="242" customFormat="1" ht="15">
      <c r="A6" s="281"/>
      <c r="B6" s="282" t="s">
        <v>204</v>
      </c>
      <c r="C6" s="283"/>
      <c r="D6" s="283"/>
      <c r="E6" s="283"/>
      <c r="F6" s="283"/>
      <c r="G6" s="284"/>
      <c r="H6" s="284"/>
      <c r="I6" s="285"/>
      <c r="J6" s="284"/>
      <c r="K6" s="285"/>
      <c r="L6" s="286"/>
    </row>
    <row r="7" spans="1:14" s="248" customFormat="1" ht="24" customHeight="1">
      <c r="A7" s="245">
        <v>1</v>
      </c>
      <c r="B7" s="297" t="s">
        <v>205</v>
      </c>
      <c r="C7" s="167"/>
      <c r="D7" s="456"/>
      <c r="E7" s="541"/>
      <c r="F7" s="246" t="s">
        <v>8</v>
      </c>
      <c r="G7" s="247">
        <v>2</v>
      </c>
      <c r="H7" s="552"/>
      <c r="I7" s="334">
        <f>G7*H7</f>
        <v>0</v>
      </c>
      <c r="J7" s="552"/>
      <c r="K7" s="334">
        <f>J7*G7</f>
        <v>0</v>
      </c>
      <c r="L7" s="334">
        <f aca="true" t="shared" si="0" ref="L7:L45">K7+I7</f>
        <v>0</v>
      </c>
      <c r="N7" s="344"/>
    </row>
    <row r="8" spans="1:14" s="248" customFormat="1" ht="15">
      <c r="A8" s="245">
        <v>2</v>
      </c>
      <c r="B8" s="297" t="s">
        <v>276</v>
      </c>
      <c r="C8" s="167"/>
      <c r="D8" s="456"/>
      <c r="E8" s="541"/>
      <c r="F8" s="246" t="s">
        <v>8</v>
      </c>
      <c r="G8" s="247">
        <v>2</v>
      </c>
      <c r="H8" s="552"/>
      <c r="I8" s="334">
        <f aca="true" t="shared" si="1" ref="I8:I23">G8*H8</f>
        <v>0</v>
      </c>
      <c r="J8" s="552"/>
      <c r="K8" s="334">
        <f aca="true" t="shared" si="2" ref="K8:K45">J8*G8</f>
        <v>0</v>
      </c>
      <c r="L8" s="334">
        <f t="shared" si="0"/>
        <v>0</v>
      </c>
      <c r="N8" s="344"/>
    </row>
    <row r="9" spans="1:14" s="248" customFormat="1" ht="15">
      <c r="A9" s="245">
        <v>3</v>
      </c>
      <c r="B9" s="297" t="s">
        <v>268</v>
      </c>
      <c r="C9" s="167"/>
      <c r="D9" s="456"/>
      <c r="E9" s="541"/>
      <c r="F9" s="246" t="s">
        <v>8</v>
      </c>
      <c r="G9" s="247">
        <v>5</v>
      </c>
      <c r="H9" s="552"/>
      <c r="I9" s="334">
        <f t="shared" si="1"/>
        <v>0</v>
      </c>
      <c r="J9" s="552"/>
      <c r="K9" s="334">
        <f t="shared" si="2"/>
        <v>0</v>
      </c>
      <c r="L9" s="334">
        <f t="shared" si="0"/>
        <v>0</v>
      </c>
      <c r="N9" s="344"/>
    </row>
    <row r="10" spans="1:14" s="248" customFormat="1" ht="15">
      <c r="A10" s="245">
        <v>4</v>
      </c>
      <c r="B10" s="297" t="s">
        <v>206</v>
      </c>
      <c r="C10" s="167"/>
      <c r="D10" s="456"/>
      <c r="E10" s="541"/>
      <c r="F10" s="246" t="s">
        <v>8</v>
      </c>
      <c r="G10" s="247">
        <v>4</v>
      </c>
      <c r="H10" s="552"/>
      <c r="I10" s="334">
        <f t="shared" si="1"/>
        <v>0</v>
      </c>
      <c r="J10" s="552"/>
      <c r="K10" s="334">
        <f t="shared" si="2"/>
        <v>0</v>
      </c>
      <c r="L10" s="334">
        <f t="shared" si="0"/>
        <v>0</v>
      </c>
      <c r="N10" s="344"/>
    </row>
    <row r="11" spans="1:14" s="248" customFormat="1" ht="15">
      <c r="A11" s="245">
        <v>5</v>
      </c>
      <c r="B11" s="297" t="s">
        <v>269</v>
      </c>
      <c r="C11" s="167"/>
      <c r="D11" s="456"/>
      <c r="E11" s="541"/>
      <c r="F11" s="246" t="s">
        <v>8</v>
      </c>
      <c r="G11" s="247">
        <v>2</v>
      </c>
      <c r="H11" s="552"/>
      <c r="I11" s="334">
        <f t="shared" si="1"/>
        <v>0</v>
      </c>
      <c r="J11" s="552"/>
      <c r="K11" s="334">
        <f t="shared" si="2"/>
        <v>0</v>
      </c>
      <c r="L11" s="334">
        <f t="shared" si="0"/>
        <v>0</v>
      </c>
      <c r="N11" s="344"/>
    </row>
    <row r="12" spans="1:14" s="248" customFormat="1" ht="15">
      <c r="A12" s="245">
        <v>6</v>
      </c>
      <c r="B12" s="297" t="s">
        <v>270</v>
      </c>
      <c r="C12" s="167"/>
      <c r="D12" s="456"/>
      <c r="E12" s="541"/>
      <c r="F12" s="246" t="s">
        <v>8</v>
      </c>
      <c r="G12" s="247">
        <v>2</v>
      </c>
      <c r="H12" s="552"/>
      <c r="I12" s="334">
        <f t="shared" si="1"/>
        <v>0</v>
      </c>
      <c r="J12" s="552"/>
      <c r="K12" s="334">
        <f t="shared" si="2"/>
        <v>0</v>
      </c>
      <c r="L12" s="334">
        <f t="shared" si="0"/>
        <v>0</v>
      </c>
      <c r="N12" s="344"/>
    </row>
    <row r="13" spans="1:14" s="248" customFormat="1" ht="15">
      <c r="A13" s="245">
        <v>7</v>
      </c>
      <c r="B13" s="297" t="s">
        <v>207</v>
      </c>
      <c r="C13" s="167"/>
      <c r="D13" s="456"/>
      <c r="E13" s="541"/>
      <c r="F13" s="246" t="s">
        <v>8</v>
      </c>
      <c r="G13" s="247">
        <v>1</v>
      </c>
      <c r="H13" s="552"/>
      <c r="I13" s="334">
        <f t="shared" si="1"/>
        <v>0</v>
      </c>
      <c r="J13" s="552"/>
      <c r="K13" s="334">
        <f t="shared" si="2"/>
        <v>0</v>
      </c>
      <c r="L13" s="334">
        <f t="shared" si="0"/>
        <v>0</v>
      </c>
      <c r="N13" s="344"/>
    </row>
    <row r="14" spans="1:14" s="248" customFormat="1" ht="15">
      <c r="A14" s="245">
        <v>8</v>
      </c>
      <c r="B14" s="297" t="s">
        <v>208</v>
      </c>
      <c r="C14" s="167"/>
      <c r="D14" s="456"/>
      <c r="E14" s="541"/>
      <c r="F14" s="246" t="s">
        <v>8</v>
      </c>
      <c r="G14" s="247">
        <v>19</v>
      </c>
      <c r="H14" s="552"/>
      <c r="I14" s="334">
        <f t="shared" si="1"/>
        <v>0</v>
      </c>
      <c r="J14" s="552"/>
      <c r="K14" s="334">
        <f t="shared" si="2"/>
        <v>0</v>
      </c>
      <c r="L14" s="334">
        <f t="shared" si="0"/>
        <v>0</v>
      </c>
      <c r="N14" s="344"/>
    </row>
    <row r="15" spans="1:14" s="248" customFormat="1" ht="15">
      <c r="A15" s="245">
        <v>9</v>
      </c>
      <c r="B15" s="297" t="s">
        <v>209</v>
      </c>
      <c r="C15" s="167"/>
      <c r="D15" s="456"/>
      <c r="E15" s="541"/>
      <c r="F15" s="246" t="s">
        <v>8</v>
      </c>
      <c r="G15" s="247">
        <v>3</v>
      </c>
      <c r="H15" s="552"/>
      <c r="I15" s="334">
        <f t="shared" si="1"/>
        <v>0</v>
      </c>
      <c r="J15" s="552"/>
      <c r="K15" s="334">
        <f t="shared" si="2"/>
        <v>0</v>
      </c>
      <c r="L15" s="334">
        <f t="shared" si="0"/>
        <v>0</v>
      </c>
      <c r="N15" s="344"/>
    </row>
    <row r="16" spans="1:14" s="248" customFormat="1" ht="15">
      <c r="A16" s="245">
        <v>10</v>
      </c>
      <c r="B16" s="297" t="s">
        <v>271</v>
      </c>
      <c r="C16" s="167"/>
      <c r="D16" s="456"/>
      <c r="E16" s="541"/>
      <c r="F16" s="246" t="s">
        <v>8</v>
      </c>
      <c r="G16" s="247">
        <v>11</v>
      </c>
      <c r="H16" s="552"/>
      <c r="I16" s="334">
        <f t="shared" si="1"/>
        <v>0</v>
      </c>
      <c r="J16" s="552"/>
      <c r="K16" s="334">
        <f t="shared" si="2"/>
        <v>0</v>
      </c>
      <c r="L16" s="334">
        <f t="shared" si="0"/>
        <v>0</v>
      </c>
      <c r="N16" s="344"/>
    </row>
    <row r="17" spans="1:14" s="248" customFormat="1" ht="15">
      <c r="A17" s="245">
        <v>11</v>
      </c>
      <c r="B17" s="297" t="s">
        <v>272</v>
      </c>
      <c r="C17" s="167"/>
      <c r="D17" s="456"/>
      <c r="E17" s="541"/>
      <c r="F17" s="246" t="s">
        <v>178</v>
      </c>
      <c r="G17" s="247">
        <v>100</v>
      </c>
      <c r="H17" s="552"/>
      <c r="I17" s="334">
        <f t="shared" si="1"/>
        <v>0</v>
      </c>
      <c r="J17" s="552"/>
      <c r="K17" s="334">
        <f t="shared" si="2"/>
        <v>0</v>
      </c>
      <c r="L17" s="334">
        <f t="shared" si="0"/>
        <v>0</v>
      </c>
      <c r="N17" s="344"/>
    </row>
    <row r="18" spans="1:14" s="248" customFormat="1" ht="15">
      <c r="A18" s="245">
        <v>12</v>
      </c>
      <c r="B18" s="542" t="s">
        <v>264</v>
      </c>
      <c r="C18" s="167"/>
      <c r="D18" s="456"/>
      <c r="E18" s="543"/>
      <c r="F18" s="246" t="s">
        <v>178</v>
      </c>
      <c r="G18" s="247">
        <v>60</v>
      </c>
      <c r="H18" s="552"/>
      <c r="I18" s="334">
        <f t="shared" si="1"/>
        <v>0</v>
      </c>
      <c r="J18" s="552"/>
      <c r="K18" s="334">
        <f t="shared" si="2"/>
        <v>0</v>
      </c>
      <c r="L18" s="334">
        <f t="shared" si="0"/>
        <v>0</v>
      </c>
      <c r="N18" s="344"/>
    </row>
    <row r="19" spans="1:14" s="248" customFormat="1" ht="15">
      <c r="A19" s="245">
        <v>13</v>
      </c>
      <c r="B19" s="542" t="s">
        <v>210</v>
      </c>
      <c r="C19" s="333"/>
      <c r="D19" s="544"/>
      <c r="E19" s="543"/>
      <c r="F19" s="246" t="s">
        <v>178</v>
      </c>
      <c r="G19" s="247">
        <v>90</v>
      </c>
      <c r="H19" s="552"/>
      <c r="I19" s="334">
        <f t="shared" si="1"/>
        <v>0</v>
      </c>
      <c r="J19" s="552"/>
      <c r="K19" s="334">
        <f t="shared" si="2"/>
        <v>0</v>
      </c>
      <c r="L19" s="334">
        <f t="shared" si="0"/>
        <v>0</v>
      </c>
      <c r="N19" s="344"/>
    </row>
    <row r="20" spans="1:14" s="248" customFormat="1" ht="15">
      <c r="A20" s="245">
        <v>14</v>
      </c>
      <c r="B20" s="542" t="s">
        <v>273</v>
      </c>
      <c r="C20" s="333"/>
      <c r="D20" s="544"/>
      <c r="E20" s="543"/>
      <c r="F20" s="246" t="s">
        <v>178</v>
      </c>
      <c r="G20" s="247">
        <v>60</v>
      </c>
      <c r="H20" s="552"/>
      <c r="I20" s="334">
        <f t="shared" si="1"/>
        <v>0</v>
      </c>
      <c r="J20" s="552"/>
      <c r="K20" s="334">
        <f t="shared" si="2"/>
        <v>0</v>
      </c>
      <c r="L20" s="334">
        <f t="shared" si="0"/>
        <v>0</v>
      </c>
      <c r="N20" s="344"/>
    </row>
    <row r="21" spans="1:14" s="248" customFormat="1" ht="15">
      <c r="A21" s="245">
        <v>15</v>
      </c>
      <c r="B21" s="542" t="s">
        <v>211</v>
      </c>
      <c r="C21" s="167"/>
      <c r="D21" s="456"/>
      <c r="E21" s="453"/>
      <c r="F21" s="246" t="s">
        <v>178</v>
      </c>
      <c r="G21" s="247">
        <v>130</v>
      </c>
      <c r="H21" s="552"/>
      <c r="I21" s="334">
        <f t="shared" si="1"/>
        <v>0</v>
      </c>
      <c r="J21" s="552"/>
      <c r="K21" s="334">
        <f t="shared" si="2"/>
        <v>0</v>
      </c>
      <c r="L21" s="334">
        <f t="shared" si="0"/>
        <v>0</v>
      </c>
      <c r="N21" s="344"/>
    </row>
    <row r="22" spans="1:14" s="248" customFormat="1" ht="15">
      <c r="A22" s="245">
        <v>16</v>
      </c>
      <c r="B22" s="542" t="s">
        <v>212</v>
      </c>
      <c r="C22" s="167"/>
      <c r="D22" s="456"/>
      <c r="E22" s="453"/>
      <c r="F22" s="246" t="s">
        <v>178</v>
      </c>
      <c r="G22" s="247">
        <v>1000</v>
      </c>
      <c r="H22" s="552"/>
      <c r="I22" s="334">
        <f t="shared" si="1"/>
        <v>0</v>
      </c>
      <c r="J22" s="552"/>
      <c r="K22" s="334">
        <f t="shared" si="2"/>
        <v>0</v>
      </c>
      <c r="L22" s="334">
        <f t="shared" si="0"/>
        <v>0</v>
      </c>
      <c r="N22" s="344"/>
    </row>
    <row r="23" spans="1:14" s="248" customFormat="1" ht="15">
      <c r="A23" s="245">
        <v>17</v>
      </c>
      <c r="B23" s="542" t="s">
        <v>213</v>
      </c>
      <c r="C23" s="167"/>
      <c r="D23" s="456"/>
      <c r="E23" s="453"/>
      <c r="F23" s="246" t="s">
        <v>178</v>
      </c>
      <c r="G23" s="247">
        <v>600</v>
      </c>
      <c r="H23" s="552"/>
      <c r="I23" s="334">
        <f t="shared" si="1"/>
        <v>0</v>
      </c>
      <c r="J23" s="552"/>
      <c r="K23" s="334">
        <f t="shared" si="2"/>
        <v>0</v>
      </c>
      <c r="L23" s="334">
        <f t="shared" si="0"/>
        <v>0</v>
      </c>
      <c r="N23" s="344"/>
    </row>
    <row r="24" spans="1:14" s="248" customFormat="1" ht="27" customHeight="1">
      <c r="A24" s="245">
        <v>18</v>
      </c>
      <c r="B24" s="297" t="s">
        <v>265</v>
      </c>
      <c r="C24" s="167"/>
      <c r="D24" s="456"/>
      <c r="E24" s="541"/>
      <c r="F24" s="246" t="s">
        <v>8</v>
      </c>
      <c r="G24" s="247">
        <v>71</v>
      </c>
      <c r="H24" s="251" t="s">
        <v>38</v>
      </c>
      <c r="I24" s="545" t="s">
        <v>38</v>
      </c>
      <c r="J24" s="552"/>
      <c r="K24" s="334">
        <f t="shared" si="2"/>
        <v>0</v>
      </c>
      <c r="L24" s="334">
        <f>K24</f>
        <v>0</v>
      </c>
      <c r="N24" s="344"/>
    </row>
    <row r="25" spans="1:14" s="248" customFormat="1" ht="15">
      <c r="A25" s="245">
        <v>19</v>
      </c>
      <c r="B25" s="297" t="s">
        <v>266</v>
      </c>
      <c r="C25" s="167"/>
      <c r="D25" s="456"/>
      <c r="E25" s="541"/>
      <c r="F25" s="246" t="s">
        <v>214</v>
      </c>
      <c r="G25" s="247">
        <v>3</v>
      </c>
      <c r="H25" s="552"/>
      <c r="I25" s="295">
        <f aca="true" t="shared" si="3" ref="I25:I45">G25*H25</f>
        <v>0</v>
      </c>
      <c r="J25" s="552"/>
      <c r="K25" s="334">
        <f t="shared" si="2"/>
        <v>0</v>
      </c>
      <c r="L25" s="295">
        <f t="shared" si="0"/>
        <v>0</v>
      </c>
      <c r="N25" s="344"/>
    </row>
    <row r="26" spans="1:14" s="248" customFormat="1" ht="15">
      <c r="A26" s="245">
        <v>20</v>
      </c>
      <c r="B26" s="297" t="s">
        <v>274</v>
      </c>
      <c r="C26" s="167"/>
      <c r="D26" s="456"/>
      <c r="E26" s="541"/>
      <c r="F26" s="246" t="s">
        <v>214</v>
      </c>
      <c r="G26" s="247">
        <v>25</v>
      </c>
      <c r="H26" s="251" t="s">
        <v>38</v>
      </c>
      <c r="I26" s="545" t="s">
        <v>38</v>
      </c>
      <c r="J26" s="552"/>
      <c r="K26" s="334">
        <f t="shared" si="2"/>
        <v>0</v>
      </c>
      <c r="L26" s="295">
        <f>K26</f>
        <v>0</v>
      </c>
      <c r="N26" s="344"/>
    </row>
    <row r="27" spans="1:14" s="248" customFormat="1" ht="15">
      <c r="A27" s="245">
        <v>21</v>
      </c>
      <c r="B27" s="546" t="s">
        <v>216</v>
      </c>
      <c r="C27" s="167"/>
      <c r="D27" s="456"/>
      <c r="E27" s="541"/>
      <c r="F27" s="246" t="s">
        <v>214</v>
      </c>
      <c r="G27" s="247">
        <v>120</v>
      </c>
      <c r="H27" s="552"/>
      <c r="I27" s="295">
        <f t="shared" si="3"/>
        <v>0</v>
      </c>
      <c r="J27" s="552"/>
      <c r="K27" s="334">
        <f t="shared" si="2"/>
        <v>0</v>
      </c>
      <c r="L27" s="295">
        <f t="shared" si="0"/>
        <v>0</v>
      </c>
      <c r="N27" s="344"/>
    </row>
    <row r="28" spans="1:14" s="248" customFormat="1" ht="15">
      <c r="A28" s="245">
        <v>22</v>
      </c>
      <c r="B28" s="546" t="s">
        <v>217</v>
      </c>
      <c r="C28" s="167"/>
      <c r="D28" s="456"/>
      <c r="E28" s="541"/>
      <c r="F28" s="246" t="s">
        <v>214</v>
      </c>
      <c r="G28" s="247">
        <v>42</v>
      </c>
      <c r="H28" s="552"/>
      <c r="I28" s="295">
        <f t="shared" si="3"/>
        <v>0</v>
      </c>
      <c r="J28" s="552"/>
      <c r="K28" s="334">
        <f t="shared" si="2"/>
        <v>0</v>
      </c>
      <c r="L28" s="295">
        <f t="shared" si="0"/>
        <v>0</v>
      </c>
      <c r="N28" s="344"/>
    </row>
    <row r="29" spans="1:14" s="248" customFormat="1" ht="17.25" customHeight="1">
      <c r="A29" s="245">
        <v>23</v>
      </c>
      <c r="B29" s="546" t="s">
        <v>218</v>
      </c>
      <c r="C29" s="167"/>
      <c r="D29" s="456"/>
      <c r="E29" s="541"/>
      <c r="F29" s="246" t="s">
        <v>215</v>
      </c>
      <c r="G29" s="247">
        <v>16</v>
      </c>
      <c r="H29" s="552"/>
      <c r="I29" s="295">
        <f t="shared" si="3"/>
        <v>0</v>
      </c>
      <c r="J29" s="552"/>
      <c r="K29" s="334">
        <f t="shared" si="2"/>
        <v>0</v>
      </c>
      <c r="L29" s="295">
        <f t="shared" si="0"/>
        <v>0</v>
      </c>
      <c r="N29" s="344"/>
    </row>
    <row r="30" spans="1:14" s="248" customFormat="1" ht="17.25" customHeight="1">
      <c r="A30" s="245">
        <v>24</v>
      </c>
      <c r="B30" s="546" t="s">
        <v>219</v>
      </c>
      <c r="C30" s="167"/>
      <c r="D30" s="456"/>
      <c r="E30" s="541"/>
      <c r="F30" s="246" t="s">
        <v>215</v>
      </c>
      <c r="G30" s="247">
        <v>7</v>
      </c>
      <c r="H30" s="552"/>
      <c r="I30" s="295">
        <f t="shared" si="3"/>
        <v>0</v>
      </c>
      <c r="J30" s="552"/>
      <c r="K30" s="334">
        <f t="shared" si="2"/>
        <v>0</v>
      </c>
      <c r="L30" s="295">
        <f t="shared" si="0"/>
        <v>0</v>
      </c>
      <c r="N30" s="344"/>
    </row>
    <row r="31" spans="1:14" s="248" customFormat="1" ht="18" customHeight="1">
      <c r="A31" s="245">
        <v>25</v>
      </c>
      <c r="B31" s="547" t="s">
        <v>220</v>
      </c>
      <c r="C31" s="167"/>
      <c r="D31" s="456"/>
      <c r="E31" s="453"/>
      <c r="F31" s="246" t="s">
        <v>214</v>
      </c>
      <c r="G31" s="247">
        <v>60</v>
      </c>
      <c r="H31" s="552"/>
      <c r="I31" s="295">
        <f t="shared" si="3"/>
        <v>0</v>
      </c>
      <c r="J31" s="552"/>
      <c r="K31" s="334">
        <f t="shared" si="2"/>
        <v>0</v>
      </c>
      <c r="L31" s="295">
        <f t="shared" si="0"/>
        <v>0</v>
      </c>
      <c r="N31" s="344"/>
    </row>
    <row r="32" spans="1:14" s="248" customFormat="1" ht="24">
      <c r="A32" s="245">
        <v>26</v>
      </c>
      <c r="B32" s="546" t="s">
        <v>221</v>
      </c>
      <c r="C32" s="167"/>
      <c r="D32" s="456"/>
      <c r="E32" s="453"/>
      <c r="F32" s="246" t="s">
        <v>214</v>
      </c>
      <c r="G32" s="247">
        <v>70</v>
      </c>
      <c r="H32" s="552"/>
      <c r="I32" s="295">
        <f t="shared" si="3"/>
        <v>0</v>
      </c>
      <c r="J32" s="552"/>
      <c r="K32" s="334">
        <f t="shared" si="2"/>
        <v>0</v>
      </c>
      <c r="L32" s="295">
        <f t="shared" si="0"/>
        <v>0</v>
      </c>
      <c r="N32" s="344"/>
    </row>
    <row r="33" spans="1:14" s="248" customFormat="1" ht="15">
      <c r="A33" s="245">
        <v>27</v>
      </c>
      <c r="B33" s="546" t="s">
        <v>222</v>
      </c>
      <c r="C33" s="167"/>
      <c r="D33" s="456"/>
      <c r="E33" s="453"/>
      <c r="F33" s="246" t="s">
        <v>178</v>
      </c>
      <c r="G33" s="247">
        <v>100</v>
      </c>
      <c r="H33" s="552"/>
      <c r="I33" s="295">
        <f t="shared" si="3"/>
        <v>0</v>
      </c>
      <c r="J33" s="552"/>
      <c r="K33" s="334">
        <f t="shared" si="2"/>
        <v>0</v>
      </c>
      <c r="L33" s="295">
        <f t="shared" si="0"/>
        <v>0</v>
      </c>
      <c r="N33" s="344"/>
    </row>
    <row r="34" spans="1:14" s="248" customFormat="1" ht="15">
      <c r="A34" s="245">
        <v>28</v>
      </c>
      <c r="B34" s="546" t="s">
        <v>223</v>
      </c>
      <c r="C34" s="167"/>
      <c r="D34" s="456"/>
      <c r="E34" s="453"/>
      <c r="F34" s="246" t="s">
        <v>178</v>
      </c>
      <c r="G34" s="247">
        <v>1000</v>
      </c>
      <c r="H34" s="552"/>
      <c r="I34" s="295">
        <f t="shared" si="3"/>
        <v>0</v>
      </c>
      <c r="J34" s="552"/>
      <c r="K34" s="334">
        <f t="shared" si="2"/>
        <v>0</v>
      </c>
      <c r="L34" s="295">
        <f t="shared" si="0"/>
        <v>0</v>
      </c>
      <c r="N34" s="344"/>
    </row>
    <row r="35" spans="1:14" s="248" customFormat="1" ht="24">
      <c r="A35" s="245">
        <v>29</v>
      </c>
      <c r="B35" s="546" t="s">
        <v>224</v>
      </c>
      <c r="C35" s="167"/>
      <c r="D35" s="456"/>
      <c r="E35" s="453"/>
      <c r="F35" s="246" t="s">
        <v>178</v>
      </c>
      <c r="G35" s="247">
        <v>60</v>
      </c>
      <c r="H35" s="552"/>
      <c r="I35" s="295">
        <f t="shared" si="3"/>
        <v>0</v>
      </c>
      <c r="J35" s="552"/>
      <c r="K35" s="334">
        <f t="shared" si="2"/>
        <v>0</v>
      </c>
      <c r="L35" s="295">
        <f t="shared" si="0"/>
        <v>0</v>
      </c>
      <c r="N35" s="344"/>
    </row>
    <row r="36" spans="1:14" s="248" customFormat="1" ht="15">
      <c r="A36" s="245">
        <v>30</v>
      </c>
      <c r="B36" s="546" t="s">
        <v>225</v>
      </c>
      <c r="C36" s="167"/>
      <c r="D36" s="456"/>
      <c r="E36" s="453"/>
      <c r="F36" s="246" t="s">
        <v>226</v>
      </c>
      <c r="G36" s="247">
        <v>2</v>
      </c>
      <c r="H36" s="552"/>
      <c r="I36" s="295">
        <f t="shared" si="3"/>
        <v>0</v>
      </c>
      <c r="J36" s="552"/>
      <c r="K36" s="334">
        <f t="shared" si="2"/>
        <v>0</v>
      </c>
      <c r="L36" s="295">
        <f t="shared" si="0"/>
        <v>0</v>
      </c>
      <c r="N36" s="344"/>
    </row>
    <row r="37" spans="1:14" s="248" customFormat="1" ht="26.25" customHeight="1">
      <c r="A37" s="245">
        <v>31</v>
      </c>
      <c r="B37" s="297" t="s">
        <v>267</v>
      </c>
      <c r="C37" s="167"/>
      <c r="D37" s="456"/>
      <c r="E37" s="541"/>
      <c r="F37" s="246" t="s">
        <v>214</v>
      </c>
      <c r="G37" s="247">
        <v>11</v>
      </c>
      <c r="H37" s="552"/>
      <c r="I37" s="295">
        <f t="shared" si="3"/>
        <v>0</v>
      </c>
      <c r="J37" s="552"/>
      <c r="K37" s="334">
        <f t="shared" si="2"/>
        <v>0</v>
      </c>
      <c r="L37" s="295">
        <f t="shared" si="0"/>
        <v>0</v>
      </c>
      <c r="N37" s="344"/>
    </row>
    <row r="38" spans="1:14" s="248" customFormat="1" ht="28.5" customHeight="1">
      <c r="A38" s="245">
        <v>32</v>
      </c>
      <c r="B38" s="297" t="s">
        <v>227</v>
      </c>
      <c r="C38" s="167"/>
      <c r="D38" s="456"/>
      <c r="E38" s="541"/>
      <c r="F38" s="246" t="s">
        <v>214</v>
      </c>
      <c r="G38" s="247">
        <v>25</v>
      </c>
      <c r="H38" s="552"/>
      <c r="I38" s="295">
        <f t="shared" si="3"/>
        <v>0</v>
      </c>
      <c r="J38" s="552"/>
      <c r="K38" s="334">
        <f t="shared" si="2"/>
        <v>0</v>
      </c>
      <c r="L38" s="295">
        <f t="shared" si="0"/>
        <v>0</v>
      </c>
      <c r="N38" s="344"/>
    </row>
    <row r="39" spans="1:14" s="248" customFormat="1" ht="15">
      <c r="A39" s="245">
        <v>33</v>
      </c>
      <c r="B39" s="297" t="s">
        <v>275</v>
      </c>
      <c r="C39" s="167"/>
      <c r="D39" s="456"/>
      <c r="E39" s="453"/>
      <c r="F39" s="246" t="s">
        <v>215</v>
      </c>
      <c r="G39" s="247">
        <v>1</v>
      </c>
      <c r="H39" s="552"/>
      <c r="I39" s="295">
        <f t="shared" si="3"/>
        <v>0</v>
      </c>
      <c r="J39" s="552"/>
      <c r="K39" s="334">
        <f t="shared" si="2"/>
        <v>0</v>
      </c>
      <c r="L39" s="295">
        <f t="shared" si="0"/>
        <v>0</v>
      </c>
      <c r="N39" s="344"/>
    </row>
    <row r="40" spans="1:14" s="248" customFormat="1" ht="15">
      <c r="A40" s="245">
        <v>34</v>
      </c>
      <c r="B40" s="297" t="s">
        <v>228</v>
      </c>
      <c r="C40" s="167"/>
      <c r="D40" s="456"/>
      <c r="E40" s="453"/>
      <c r="F40" s="246" t="s">
        <v>178</v>
      </c>
      <c r="G40" s="247">
        <v>120</v>
      </c>
      <c r="H40" s="552"/>
      <c r="I40" s="295">
        <f t="shared" si="3"/>
        <v>0</v>
      </c>
      <c r="J40" s="552"/>
      <c r="K40" s="334">
        <f t="shared" si="2"/>
        <v>0</v>
      </c>
      <c r="L40" s="295">
        <f t="shared" si="0"/>
        <v>0</v>
      </c>
      <c r="N40" s="344"/>
    </row>
    <row r="41" spans="1:14" s="248" customFormat="1" ht="15">
      <c r="A41" s="245">
        <v>35</v>
      </c>
      <c r="B41" s="297" t="s">
        <v>229</v>
      </c>
      <c r="C41" s="167"/>
      <c r="D41" s="456"/>
      <c r="E41" s="453"/>
      <c r="F41" s="246" t="s">
        <v>214</v>
      </c>
      <c r="G41" s="247">
        <v>250</v>
      </c>
      <c r="H41" s="552"/>
      <c r="I41" s="295">
        <f t="shared" si="3"/>
        <v>0</v>
      </c>
      <c r="J41" s="552"/>
      <c r="K41" s="334">
        <f t="shared" si="2"/>
        <v>0</v>
      </c>
      <c r="L41" s="295">
        <f t="shared" si="0"/>
        <v>0</v>
      </c>
      <c r="N41" s="344"/>
    </row>
    <row r="42" spans="1:14" s="248" customFormat="1" ht="15">
      <c r="A42" s="245">
        <v>36</v>
      </c>
      <c r="B42" s="297" t="s">
        <v>230</v>
      </c>
      <c r="C42" s="167"/>
      <c r="D42" s="456"/>
      <c r="E42" s="453"/>
      <c r="F42" s="246" t="s">
        <v>214</v>
      </c>
      <c r="G42" s="247">
        <v>3</v>
      </c>
      <c r="H42" s="552"/>
      <c r="I42" s="295">
        <f t="shared" si="3"/>
        <v>0</v>
      </c>
      <c r="J42" s="552"/>
      <c r="K42" s="334">
        <f t="shared" si="2"/>
        <v>0</v>
      </c>
      <c r="L42" s="295">
        <f t="shared" si="0"/>
        <v>0</v>
      </c>
      <c r="N42" s="344"/>
    </row>
    <row r="43" spans="1:14" s="248" customFormat="1" ht="15">
      <c r="A43" s="245">
        <v>37</v>
      </c>
      <c r="B43" s="297" t="s">
        <v>231</v>
      </c>
      <c r="C43" s="167"/>
      <c r="D43" s="456"/>
      <c r="E43" s="453"/>
      <c r="F43" s="246" t="s">
        <v>178</v>
      </c>
      <c r="G43" s="247">
        <v>10</v>
      </c>
      <c r="H43" s="552"/>
      <c r="I43" s="295">
        <f t="shared" si="3"/>
        <v>0</v>
      </c>
      <c r="J43" s="552"/>
      <c r="K43" s="334">
        <f t="shared" si="2"/>
        <v>0</v>
      </c>
      <c r="L43" s="295">
        <f t="shared" si="0"/>
        <v>0</v>
      </c>
      <c r="N43" s="344"/>
    </row>
    <row r="44" spans="1:14" s="248" customFormat="1" ht="15">
      <c r="A44" s="245">
        <v>38</v>
      </c>
      <c r="B44" s="297" t="s">
        <v>232</v>
      </c>
      <c r="C44" s="167"/>
      <c r="D44" s="456"/>
      <c r="E44" s="453"/>
      <c r="F44" s="246" t="s">
        <v>178</v>
      </c>
      <c r="G44" s="247">
        <v>30</v>
      </c>
      <c r="H44" s="552"/>
      <c r="I44" s="295">
        <f t="shared" si="3"/>
        <v>0</v>
      </c>
      <c r="J44" s="552"/>
      <c r="K44" s="334">
        <f t="shared" si="2"/>
        <v>0</v>
      </c>
      <c r="L44" s="295">
        <f t="shared" si="0"/>
        <v>0</v>
      </c>
      <c r="N44" s="344"/>
    </row>
    <row r="45" spans="1:14" s="248" customFormat="1" ht="15">
      <c r="A45" s="245">
        <v>39</v>
      </c>
      <c r="B45" s="297" t="s">
        <v>233</v>
      </c>
      <c r="C45" s="167"/>
      <c r="D45" s="456"/>
      <c r="E45" s="541"/>
      <c r="F45" s="246" t="s">
        <v>214</v>
      </c>
      <c r="G45" s="247">
        <v>4</v>
      </c>
      <c r="H45" s="552"/>
      <c r="I45" s="295">
        <f t="shared" si="3"/>
        <v>0</v>
      </c>
      <c r="J45" s="552"/>
      <c r="K45" s="334">
        <f t="shared" si="2"/>
        <v>0</v>
      </c>
      <c r="L45" s="295">
        <f t="shared" si="0"/>
        <v>0</v>
      </c>
      <c r="N45" s="344"/>
    </row>
    <row r="46" spans="1:14" s="248" customFormat="1" ht="15">
      <c r="A46" s="287"/>
      <c r="B46" s="288" t="s">
        <v>234</v>
      </c>
      <c r="C46" s="551"/>
      <c r="D46" s="283"/>
      <c r="E46" s="283"/>
      <c r="F46" s="289"/>
      <c r="G46" s="290"/>
      <c r="H46" s="290"/>
      <c r="I46" s="290"/>
      <c r="J46" s="553"/>
      <c r="K46" s="291"/>
      <c r="L46" s="292"/>
      <c r="N46" s="344"/>
    </row>
    <row r="47" spans="1:14" s="296" customFormat="1" ht="15">
      <c r="A47" s="249">
        <v>1</v>
      </c>
      <c r="B47" s="293" t="s">
        <v>235</v>
      </c>
      <c r="C47" s="165"/>
      <c r="D47" s="548"/>
      <c r="E47" s="548"/>
      <c r="F47" s="246" t="s">
        <v>214</v>
      </c>
      <c r="G47" s="250">
        <v>5</v>
      </c>
      <c r="H47" s="251" t="s">
        <v>38</v>
      </c>
      <c r="I47" s="545" t="s">
        <v>38</v>
      </c>
      <c r="J47" s="294"/>
      <c r="K47" s="295">
        <f>J47*G47</f>
        <v>0</v>
      </c>
      <c r="L47" s="295">
        <f>K47</f>
        <v>0</v>
      </c>
      <c r="N47" s="344"/>
    </row>
    <row r="48" spans="1:14" s="296" customFormat="1" ht="15">
      <c r="A48" s="246">
        <v>2</v>
      </c>
      <c r="B48" s="297" t="s">
        <v>236</v>
      </c>
      <c r="C48" s="167"/>
      <c r="D48" s="541"/>
      <c r="E48" s="541"/>
      <c r="F48" s="246" t="s">
        <v>237</v>
      </c>
      <c r="G48" s="247">
        <v>2900</v>
      </c>
      <c r="H48" s="251" t="s">
        <v>38</v>
      </c>
      <c r="I48" s="545" t="s">
        <v>38</v>
      </c>
      <c r="J48" s="294"/>
      <c r="K48" s="295">
        <f aca="true" t="shared" si="4" ref="K48:K64">J48*G48</f>
        <v>0</v>
      </c>
      <c r="L48" s="295">
        <f>K48</f>
        <v>0</v>
      </c>
      <c r="N48" s="344"/>
    </row>
    <row r="49" spans="1:14" s="296" customFormat="1" ht="27" customHeight="1">
      <c r="A49" s="249">
        <v>3</v>
      </c>
      <c r="B49" s="297" t="s">
        <v>238</v>
      </c>
      <c r="C49" s="167"/>
      <c r="D49" s="456"/>
      <c r="E49" s="541"/>
      <c r="F49" s="246" t="s">
        <v>214</v>
      </c>
      <c r="G49" s="247">
        <v>35</v>
      </c>
      <c r="H49" s="294"/>
      <c r="I49" s="295">
        <f aca="true" t="shared" si="5" ref="I49:I64">G49*H49</f>
        <v>0</v>
      </c>
      <c r="J49" s="294"/>
      <c r="K49" s="295">
        <f t="shared" si="4"/>
        <v>0</v>
      </c>
      <c r="L49" s="295">
        <f aca="true" t="shared" si="6" ref="L49:L64">K49+I49</f>
        <v>0</v>
      </c>
      <c r="N49" s="344"/>
    </row>
    <row r="50" spans="1:14" s="296" customFormat="1" ht="26.25" customHeight="1">
      <c r="A50" s="246">
        <v>4</v>
      </c>
      <c r="B50" s="297" t="s">
        <v>239</v>
      </c>
      <c r="C50" s="167"/>
      <c r="D50" s="456"/>
      <c r="E50" s="541"/>
      <c r="F50" s="246" t="s">
        <v>214</v>
      </c>
      <c r="G50" s="247">
        <v>2</v>
      </c>
      <c r="H50" s="294"/>
      <c r="I50" s="295">
        <f t="shared" si="5"/>
        <v>0</v>
      </c>
      <c r="J50" s="294"/>
      <c r="K50" s="295">
        <f t="shared" si="4"/>
        <v>0</v>
      </c>
      <c r="L50" s="295">
        <f t="shared" si="6"/>
        <v>0</v>
      </c>
      <c r="N50" s="344"/>
    </row>
    <row r="51" spans="1:14" s="296" customFormat="1" ht="29.25" customHeight="1">
      <c r="A51" s="249">
        <v>5</v>
      </c>
      <c r="B51" s="297" t="s">
        <v>240</v>
      </c>
      <c r="C51" s="167"/>
      <c r="D51" s="456"/>
      <c r="E51" s="541"/>
      <c r="F51" s="246" t="s">
        <v>214</v>
      </c>
      <c r="G51" s="247">
        <v>8</v>
      </c>
      <c r="H51" s="294"/>
      <c r="I51" s="295">
        <f t="shared" si="5"/>
        <v>0</v>
      </c>
      <c r="J51" s="294"/>
      <c r="K51" s="295">
        <f t="shared" si="4"/>
        <v>0</v>
      </c>
      <c r="L51" s="295">
        <f>K51+I51</f>
        <v>0</v>
      </c>
      <c r="N51" s="344"/>
    </row>
    <row r="52" spans="1:14" s="296" customFormat="1" ht="26.25" customHeight="1">
      <c r="A52" s="246">
        <v>6</v>
      </c>
      <c r="B52" s="297" t="s">
        <v>241</v>
      </c>
      <c r="C52" s="167"/>
      <c r="D52" s="456"/>
      <c r="E52" s="541"/>
      <c r="F52" s="246" t="s">
        <v>214</v>
      </c>
      <c r="G52" s="247">
        <v>8</v>
      </c>
      <c r="H52" s="294"/>
      <c r="I52" s="295">
        <f t="shared" si="5"/>
        <v>0</v>
      </c>
      <c r="J52" s="294"/>
      <c r="K52" s="295">
        <f t="shared" si="4"/>
        <v>0</v>
      </c>
      <c r="L52" s="295">
        <f>K52+I52</f>
        <v>0</v>
      </c>
      <c r="N52" s="344"/>
    </row>
    <row r="53" spans="1:14" s="296" customFormat="1" ht="18" customHeight="1">
      <c r="A53" s="249">
        <v>7</v>
      </c>
      <c r="B53" s="297" t="s">
        <v>242</v>
      </c>
      <c r="C53" s="167"/>
      <c r="D53" s="456"/>
      <c r="E53" s="541"/>
      <c r="F53" s="246" t="s">
        <v>214</v>
      </c>
      <c r="G53" s="247">
        <v>3</v>
      </c>
      <c r="H53" s="294"/>
      <c r="I53" s="295">
        <f t="shared" si="5"/>
        <v>0</v>
      </c>
      <c r="J53" s="294"/>
      <c r="K53" s="295">
        <f t="shared" si="4"/>
        <v>0</v>
      </c>
      <c r="L53" s="295">
        <f t="shared" si="6"/>
        <v>0</v>
      </c>
      <c r="N53" s="344"/>
    </row>
    <row r="54" spans="1:14" s="296" customFormat="1" ht="15">
      <c r="A54" s="246">
        <v>8</v>
      </c>
      <c r="B54" s="297" t="s">
        <v>243</v>
      </c>
      <c r="C54" s="167"/>
      <c r="D54" s="541"/>
      <c r="E54" s="541"/>
      <c r="F54" s="246" t="s">
        <v>214</v>
      </c>
      <c r="G54" s="247">
        <v>1</v>
      </c>
      <c r="H54" s="251" t="s">
        <v>38</v>
      </c>
      <c r="I54" s="545" t="s">
        <v>38</v>
      </c>
      <c r="J54" s="294"/>
      <c r="K54" s="295">
        <f t="shared" si="4"/>
        <v>0</v>
      </c>
      <c r="L54" s="295">
        <f>K54</f>
        <v>0</v>
      </c>
      <c r="N54" s="344"/>
    </row>
    <row r="55" spans="1:14" s="296" customFormat="1" ht="15">
      <c r="A55" s="249">
        <v>9</v>
      </c>
      <c r="B55" s="297" t="s">
        <v>244</v>
      </c>
      <c r="C55" s="167"/>
      <c r="D55" s="456"/>
      <c r="E55" s="541"/>
      <c r="F55" s="246" t="s">
        <v>214</v>
      </c>
      <c r="G55" s="247">
        <v>2</v>
      </c>
      <c r="H55" s="294"/>
      <c r="I55" s="295">
        <f t="shared" si="5"/>
        <v>0</v>
      </c>
      <c r="J55" s="294"/>
      <c r="K55" s="295">
        <f t="shared" si="4"/>
        <v>0</v>
      </c>
      <c r="L55" s="295">
        <f t="shared" si="6"/>
        <v>0</v>
      </c>
      <c r="N55" s="344"/>
    </row>
    <row r="56" spans="1:14" s="296" customFormat="1" ht="15">
      <c r="A56" s="246">
        <v>10</v>
      </c>
      <c r="B56" s="297" t="s">
        <v>245</v>
      </c>
      <c r="C56" s="167"/>
      <c r="D56" s="456"/>
      <c r="E56" s="541"/>
      <c r="F56" s="246" t="s">
        <v>214</v>
      </c>
      <c r="G56" s="247">
        <v>300</v>
      </c>
      <c r="H56" s="294"/>
      <c r="I56" s="295">
        <f t="shared" si="5"/>
        <v>0</v>
      </c>
      <c r="J56" s="294"/>
      <c r="K56" s="295">
        <f t="shared" si="4"/>
        <v>0</v>
      </c>
      <c r="L56" s="295">
        <f t="shared" si="6"/>
        <v>0</v>
      </c>
      <c r="N56" s="344"/>
    </row>
    <row r="57" spans="1:14" s="296" customFormat="1" ht="15">
      <c r="A57" s="249">
        <v>11</v>
      </c>
      <c r="B57" s="549" t="s">
        <v>246</v>
      </c>
      <c r="C57" s="167"/>
      <c r="D57" s="456"/>
      <c r="E57" s="541"/>
      <c r="F57" s="246" t="s">
        <v>214</v>
      </c>
      <c r="G57" s="247">
        <v>500</v>
      </c>
      <c r="H57" s="294"/>
      <c r="I57" s="295">
        <f t="shared" si="5"/>
        <v>0</v>
      </c>
      <c r="J57" s="294"/>
      <c r="K57" s="295">
        <f t="shared" si="4"/>
        <v>0</v>
      </c>
      <c r="L57" s="295">
        <f t="shared" si="6"/>
        <v>0</v>
      </c>
      <c r="N57" s="344"/>
    </row>
    <row r="58" spans="1:14" s="296" customFormat="1" ht="15">
      <c r="A58" s="246">
        <v>12</v>
      </c>
      <c r="B58" s="549" t="s">
        <v>247</v>
      </c>
      <c r="C58" s="167"/>
      <c r="D58" s="456"/>
      <c r="E58" s="541"/>
      <c r="F58" s="246" t="s">
        <v>214</v>
      </c>
      <c r="G58" s="247">
        <v>98</v>
      </c>
      <c r="H58" s="294"/>
      <c r="I58" s="295">
        <f t="shared" si="5"/>
        <v>0</v>
      </c>
      <c r="J58" s="294"/>
      <c r="K58" s="295">
        <f t="shared" si="4"/>
        <v>0</v>
      </c>
      <c r="L58" s="295">
        <f t="shared" si="6"/>
        <v>0</v>
      </c>
      <c r="N58" s="344"/>
    </row>
    <row r="59" spans="1:14" s="296" customFormat="1" ht="15">
      <c r="A59" s="249">
        <v>13</v>
      </c>
      <c r="B59" s="549" t="s">
        <v>248</v>
      </c>
      <c r="C59" s="167"/>
      <c r="D59" s="456"/>
      <c r="E59" s="541"/>
      <c r="F59" s="246" t="s">
        <v>214</v>
      </c>
      <c r="G59" s="247">
        <v>98</v>
      </c>
      <c r="H59" s="294"/>
      <c r="I59" s="295">
        <f t="shared" si="5"/>
        <v>0</v>
      </c>
      <c r="J59" s="294"/>
      <c r="K59" s="295">
        <f t="shared" si="4"/>
        <v>0</v>
      </c>
      <c r="L59" s="295">
        <f t="shared" si="6"/>
        <v>0</v>
      </c>
      <c r="N59" s="344"/>
    </row>
    <row r="60" spans="1:14" s="296" customFormat="1" ht="15">
      <c r="A60" s="246">
        <v>14</v>
      </c>
      <c r="B60" s="297" t="s">
        <v>249</v>
      </c>
      <c r="C60" s="298"/>
      <c r="D60" s="463"/>
      <c r="E60" s="550"/>
      <c r="F60" s="299" t="s">
        <v>214</v>
      </c>
      <c r="G60" s="300">
        <v>2</v>
      </c>
      <c r="H60" s="294"/>
      <c r="I60" s="295">
        <f t="shared" si="5"/>
        <v>0</v>
      </c>
      <c r="J60" s="294"/>
      <c r="K60" s="295">
        <f t="shared" si="4"/>
        <v>0</v>
      </c>
      <c r="L60" s="295">
        <f t="shared" si="6"/>
        <v>0</v>
      </c>
      <c r="N60" s="344"/>
    </row>
    <row r="61" spans="1:14" s="296" customFormat="1" ht="15">
      <c r="A61" s="249">
        <v>15</v>
      </c>
      <c r="B61" s="297" t="s">
        <v>250</v>
      </c>
      <c r="C61" s="298"/>
      <c r="D61" s="463"/>
      <c r="E61" s="550"/>
      <c r="F61" s="299" t="s">
        <v>214</v>
      </c>
      <c r="G61" s="300">
        <v>500</v>
      </c>
      <c r="H61" s="294"/>
      <c r="I61" s="295">
        <f t="shared" si="5"/>
        <v>0</v>
      </c>
      <c r="J61" s="294"/>
      <c r="K61" s="295">
        <f t="shared" si="4"/>
        <v>0</v>
      </c>
      <c r="L61" s="295">
        <f t="shared" si="6"/>
        <v>0</v>
      </c>
      <c r="N61" s="344"/>
    </row>
    <row r="62" spans="1:14" s="296" customFormat="1" ht="15">
      <c r="A62" s="246">
        <v>16</v>
      </c>
      <c r="B62" s="297" t="s">
        <v>251</v>
      </c>
      <c r="C62" s="167"/>
      <c r="D62" s="456"/>
      <c r="E62" s="541"/>
      <c r="F62" s="246" t="s">
        <v>237</v>
      </c>
      <c r="G62" s="247">
        <v>38</v>
      </c>
      <c r="H62" s="294"/>
      <c r="I62" s="295">
        <f t="shared" si="5"/>
        <v>0</v>
      </c>
      <c r="J62" s="294"/>
      <c r="K62" s="295">
        <f t="shared" si="4"/>
        <v>0</v>
      </c>
      <c r="L62" s="295">
        <f t="shared" si="6"/>
        <v>0</v>
      </c>
      <c r="N62" s="344"/>
    </row>
    <row r="63" spans="1:14" s="296" customFormat="1" ht="15">
      <c r="A63" s="249">
        <v>17</v>
      </c>
      <c r="B63" s="297" t="s">
        <v>252</v>
      </c>
      <c r="C63" s="167"/>
      <c r="D63" s="456"/>
      <c r="E63" s="541"/>
      <c r="F63" s="246" t="s">
        <v>237</v>
      </c>
      <c r="G63" s="247">
        <v>8</v>
      </c>
      <c r="H63" s="294"/>
      <c r="I63" s="295">
        <f t="shared" si="5"/>
        <v>0</v>
      </c>
      <c r="J63" s="294"/>
      <c r="K63" s="295">
        <f t="shared" si="4"/>
        <v>0</v>
      </c>
      <c r="L63" s="295">
        <f t="shared" si="6"/>
        <v>0</v>
      </c>
      <c r="N63" s="344"/>
    </row>
    <row r="64" spans="1:14" s="296" customFormat="1" ht="15">
      <c r="A64" s="246">
        <v>18</v>
      </c>
      <c r="B64" s="297" t="s">
        <v>253</v>
      </c>
      <c r="C64" s="167"/>
      <c r="D64" s="456"/>
      <c r="E64" s="541"/>
      <c r="F64" s="246" t="s">
        <v>237</v>
      </c>
      <c r="G64" s="247">
        <v>1</v>
      </c>
      <c r="H64" s="294"/>
      <c r="I64" s="295">
        <f t="shared" si="5"/>
        <v>0</v>
      </c>
      <c r="J64" s="294"/>
      <c r="K64" s="295">
        <f t="shared" si="4"/>
        <v>0</v>
      </c>
      <c r="L64" s="295">
        <f t="shared" si="6"/>
        <v>0</v>
      </c>
      <c r="N64" s="344"/>
    </row>
    <row r="65" spans="1:14" s="242" customFormat="1" ht="15">
      <c r="A65" s="287" t="s">
        <v>254</v>
      </c>
      <c r="B65" s="320" t="s">
        <v>6</v>
      </c>
      <c r="C65" s="321"/>
      <c r="D65" s="321"/>
      <c r="E65" s="321"/>
      <c r="F65" s="322"/>
      <c r="G65" s="323"/>
      <c r="H65" s="324"/>
      <c r="I65" s="324">
        <f>SUM(I7:I64)</f>
        <v>0</v>
      </c>
      <c r="J65" s="325"/>
      <c r="K65" s="325">
        <f>SUM(K7:K64)</f>
        <v>0</v>
      </c>
      <c r="L65" s="325">
        <f>I65+K65</f>
        <v>0</v>
      </c>
      <c r="N65" s="345"/>
    </row>
    <row r="66" spans="1:12" s="242" customFormat="1" ht="6" customHeight="1" hidden="1">
      <c r="A66" s="252"/>
      <c r="B66" s="253"/>
      <c r="C66" s="253"/>
      <c r="D66" s="253"/>
      <c r="E66" s="253"/>
      <c r="F66" s="254"/>
      <c r="G66" s="255"/>
      <c r="H66" s="256"/>
      <c r="I66" s="256"/>
      <c r="J66" s="256"/>
      <c r="K66" s="256"/>
      <c r="L66" s="256"/>
    </row>
    <row r="67" spans="1:12" s="164" customFormat="1" ht="16.5">
      <c r="A67" s="310"/>
      <c r="B67" s="326" t="s">
        <v>7</v>
      </c>
      <c r="C67" s="327"/>
      <c r="D67" s="327"/>
      <c r="E67" s="327"/>
      <c r="F67" s="317"/>
      <c r="G67" s="307"/>
      <c r="H67" s="307"/>
      <c r="I67" s="328"/>
      <c r="J67" s="328"/>
      <c r="K67" s="328"/>
      <c r="L67" s="329"/>
    </row>
    <row r="68" spans="1:12" s="260" customFormat="1" ht="13.5" customHeight="1" outlineLevel="1">
      <c r="A68" s="245"/>
      <c r="B68" s="257" t="s">
        <v>255</v>
      </c>
      <c r="C68" s="258">
        <v>0</v>
      </c>
      <c r="D68" s="331"/>
      <c r="E68" s="331"/>
      <c r="F68" s="417">
        <v>1</v>
      </c>
      <c r="G68" s="418"/>
      <c r="H68" s="418"/>
      <c r="I68" s="418"/>
      <c r="J68" s="418"/>
      <c r="K68" s="419"/>
      <c r="L68" s="259">
        <f>I65*C68</f>
        <v>0</v>
      </c>
    </row>
    <row r="69" spans="1:12" s="261" customFormat="1" ht="13.5" customHeight="1" outlineLevel="1">
      <c r="A69" s="303"/>
      <c r="B69" s="304" t="s">
        <v>5</v>
      </c>
      <c r="C69" s="305"/>
      <c r="D69" s="305"/>
      <c r="E69" s="305"/>
      <c r="F69" s="306"/>
      <c r="G69" s="307"/>
      <c r="H69" s="308"/>
      <c r="I69" s="308"/>
      <c r="J69" s="308"/>
      <c r="K69" s="308"/>
      <c r="L69" s="309">
        <f>L65+L68</f>
        <v>0</v>
      </c>
    </row>
    <row r="70" spans="1:12" s="260" customFormat="1" ht="13.5" customHeight="1" outlineLevel="1">
      <c r="A70" s="245"/>
      <c r="B70" s="262" t="s">
        <v>256</v>
      </c>
      <c r="C70" s="258">
        <v>0</v>
      </c>
      <c r="D70" s="331"/>
      <c r="E70" s="331"/>
      <c r="F70" s="417"/>
      <c r="G70" s="418"/>
      <c r="H70" s="418"/>
      <c r="I70" s="418"/>
      <c r="J70" s="418"/>
      <c r="K70" s="419"/>
      <c r="L70" s="263">
        <f>L69*C70</f>
        <v>0</v>
      </c>
    </row>
    <row r="71" spans="1:12" s="261" customFormat="1" ht="13.5" customHeight="1" outlineLevel="1">
      <c r="A71" s="310"/>
      <c r="B71" s="304" t="s">
        <v>5</v>
      </c>
      <c r="C71" s="303"/>
      <c r="D71" s="330"/>
      <c r="E71" s="330"/>
      <c r="F71" s="311"/>
      <c r="G71" s="312"/>
      <c r="H71" s="308"/>
      <c r="I71" s="308"/>
      <c r="J71" s="308"/>
      <c r="K71" s="308"/>
      <c r="L71" s="313">
        <f>SUM(L69:L70)</f>
        <v>0</v>
      </c>
    </row>
    <row r="72" spans="1:12" s="260" customFormat="1" ht="13.5" customHeight="1" outlineLevel="1">
      <c r="A72" s="245"/>
      <c r="B72" s="264" t="s">
        <v>13</v>
      </c>
      <c r="C72" s="258">
        <v>0</v>
      </c>
      <c r="D72" s="331"/>
      <c r="E72" s="331"/>
      <c r="F72" s="417"/>
      <c r="G72" s="418"/>
      <c r="H72" s="418"/>
      <c r="I72" s="418"/>
      <c r="J72" s="418"/>
      <c r="K72" s="419"/>
      <c r="L72" s="265">
        <f>L71*C72</f>
        <v>0</v>
      </c>
    </row>
    <row r="73" spans="1:12" s="260" customFormat="1" ht="13.5" customHeight="1" outlineLevel="1">
      <c r="A73" s="314"/>
      <c r="B73" s="304" t="s">
        <v>5</v>
      </c>
      <c r="C73" s="315"/>
      <c r="D73" s="315"/>
      <c r="E73" s="315"/>
      <c r="F73" s="306"/>
      <c r="G73" s="307"/>
      <c r="H73" s="308"/>
      <c r="I73" s="308"/>
      <c r="J73" s="308"/>
      <c r="K73" s="308"/>
      <c r="L73" s="316">
        <f>L71+L72</f>
        <v>0</v>
      </c>
    </row>
    <row r="74" spans="1:12" s="260" customFormat="1" ht="13.5" customHeight="1" outlineLevel="1">
      <c r="A74" s="245"/>
      <c r="B74" s="266" t="s">
        <v>257</v>
      </c>
      <c r="C74" s="267">
        <v>0.06</v>
      </c>
      <c r="D74" s="331"/>
      <c r="E74" s="331"/>
      <c r="F74" s="417"/>
      <c r="G74" s="418"/>
      <c r="H74" s="418"/>
      <c r="I74" s="418"/>
      <c r="J74" s="418"/>
      <c r="K74" s="419"/>
      <c r="L74" s="265">
        <f>L73*C74</f>
        <v>0</v>
      </c>
    </row>
    <row r="75" spans="1:12" s="261" customFormat="1" ht="13.5" customHeight="1" outlineLevel="1">
      <c r="A75" s="310"/>
      <c r="B75" s="304" t="s">
        <v>5</v>
      </c>
      <c r="C75" s="317"/>
      <c r="D75" s="317"/>
      <c r="E75" s="317"/>
      <c r="F75" s="306"/>
      <c r="G75" s="307"/>
      <c r="H75" s="308"/>
      <c r="I75" s="308"/>
      <c r="J75" s="308"/>
      <c r="K75" s="308"/>
      <c r="L75" s="316">
        <f>L73+L74</f>
        <v>0</v>
      </c>
    </row>
    <row r="76" spans="1:12" s="260" customFormat="1" ht="13.5" customHeight="1" outlineLevel="1">
      <c r="A76" s="268"/>
      <c r="B76" s="269" t="s">
        <v>12</v>
      </c>
      <c r="C76" s="270">
        <v>0.18</v>
      </c>
      <c r="D76" s="332"/>
      <c r="E76" s="332"/>
      <c r="F76" s="417"/>
      <c r="G76" s="418"/>
      <c r="H76" s="418"/>
      <c r="I76" s="418"/>
      <c r="J76" s="418"/>
      <c r="K76" s="419"/>
      <c r="L76" s="271">
        <f>L75*C76</f>
        <v>0</v>
      </c>
    </row>
    <row r="77" spans="1:12" s="261" customFormat="1" ht="12.75">
      <c r="A77" s="310"/>
      <c r="B77" s="318" t="s">
        <v>22</v>
      </c>
      <c r="C77" s="317"/>
      <c r="D77" s="317"/>
      <c r="E77" s="317"/>
      <c r="F77" s="306"/>
      <c r="G77" s="307"/>
      <c r="H77" s="308"/>
      <c r="I77" s="308"/>
      <c r="J77" s="308"/>
      <c r="K77" s="308"/>
      <c r="L77" s="319">
        <f>L75+L76</f>
        <v>0</v>
      </c>
    </row>
    <row r="78" spans="1:12" ht="13.5">
      <c r="A78" s="554"/>
      <c r="B78" s="555"/>
      <c r="C78" s="554"/>
      <c r="D78" s="554"/>
      <c r="E78" s="554"/>
      <c r="F78" s="556"/>
      <c r="G78" s="557"/>
      <c r="H78" s="558"/>
      <c r="I78" s="559"/>
      <c r="J78" s="559"/>
      <c r="K78" s="559"/>
      <c r="L78" s="560"/>
    </row>
    <row r="79" spans="1:12" ht="13.5">
      <c r="A79" s="561"/>
      <c r="B79" s="562" t="str">
        <f>სკრები!A4</f>
        <v>damkveTi: ss "Tibisi banki"</v>
      </c>
      <c r="C79" s="563" t="str">
        <f>სკრები!G4</f>
        <v>Semsrulebeli: </v>
      </c>
      <c r="D79" s="563"/>
      <c r="E79" s="563"/>
      <c r="F79" s="564">
        <f>სკრები!I4</f>
        <v>0</v>
      </c>
      <c r="G79" s="564"/>
      <c r="H79" s="564"/>
      <c r="I79" s="565"/>
      <c r="J79" s="565"/>
      <c r="K79" s="566"/>
      <c r="L79" s="567"/>
    </row>
    <row r="80" spans="1:12" ht="13.5">
      <c r="A80" s="561"/>
      <c r="B80" s="562" t="str">
        <f>სკრები!A5</f>
        <v>obieqti: marneulis  s/c # 2</v>
      </c>
      <c r="C80" s="563" t="str">
        <f>სკრები!G5</f>
        <v>said. kodi:</v>
      </c>
      <c r="D80" s="563"/>
      <c r="E80" s="563"/>
      <c r="F80" s="564">
        <f>სკრები!I5</f>
        <v>0</v>
      </c>
      <c r="G80" s="564"/>
      <c r="H80" s="564"/>
      <c r="I80" s="567"/>
      <c r="J80" s="567"/>
      <c r="K80" s="567"/>
      <c r="L80" s="567"/>
    </row>
    <row r="81" spans="1:12" ht="13.5">
      <c r="A81" s="561"/>
      <c r="B81" s="562" t="str">
        <f>სკრები!A6</f>
        <v>misamarTi: q.marneuli, rusTavelis q. # 53</v>
      </c>
      <c r="C81" s="563" t="str">
        <f>სკრები!G6</f>
        <v>TariRi:</v>
      </c>
      <c r="D81" s="563"/>
      <c r="E81" s="563"/>
      <c r="F81" s="564">
        <f>სკრები!I6</f>
        <v>0</v>
      </c>
      <c r="G81" s="564"/>
      <c r="H81" s="564"/>
      <c r="I81" s="567"/>
      <c r="J81" s="567"/>
      <c r="K81" s="567"/>
      <c r="L81" s="567"/>
    </row>
    <row r="82" spans="1:12" ht="13.5">
      <c r="A82" s="561"/>
      <c r="B82" s="302"/>
      <c r="C82" s="563"/>
      <c r="D82" s="563"/>
      <c r="E82" s="563"/>
      <c r="F82" s="568"/>
      <c r="G82" s="569"/>
      <c r="H82" s="570"/>
      <c r="I82" s="567"/>
      <c r="J82" s="567"/>
      <c r="K82" s="567"/>
      <c r="L82" s="567"/>
    </row>
    <row r="83" spans="1:12" ht="13.5">
      <c r="A83" s="561"/>
      <c r="B83" s="302"/>
      <c r="C83" s="563"/>
      <c r="D83" s="563"/>
      <c r="E83" s="563"/>
      <c r="F83" s="568"/>
      <c r="G83" s="569"/>
      <c r="H83" s="570"/>
      <c r="I83" s="567"/>
      <c r="J83" s="567"/>
      <c r="K83" s="567"/>
      <c r="L83" s="567"/>
    </row>
    <row r="84" spans="1:12" ht="13.5">
      <c r="A84" s="561"/>
      <c r="B84" s="571"/>
      <c r="C84" s="563"/>
      <c r="D84" s="563"/>
      <c r="E84" s="563"/>
      <c r="F84" s="568"/>
      <c r="G84" s="569"/>
      <c r="H84" s="570"/>
      <c r="I84" s="567"/>
      <c r="J84" s="567"/>
      <c r="K84" s="567"/>
      <c r="L84" s="572"/>
    </row>
    <row r="85" spans="1:12" ht="13.5">
      <c r="A85" s="561"/>
      <c r="B85" s="573"/>
      <c r="C85" s="563" t="str">
        <f>'1-2'!C63</f>
        <v>xelmowera da beWedi:</v>
      </c>
      <c r="D85" s="563"/>
      <c r="E85" s="563"/>
      <c r="F85" s="574"/>
      <c r="G85" s="574"/>
      <c r="H85" s="574"/>
      <c r="I85" s="567"/>
      <c r="J85" s="567"/>
      <c r="K85" s="567"/>
      <c r="L85" s="567"/>
    </row>
    <row r="86" spans="1:12" ht="26.25" customHeight="1">
      <c r="A86" s="561"/>
      <c r="B86" s="573"/>
      <c r="C86" s="563" t="str">
        <f>'1-2'!C64</f>
        <v>TariRi:</v>
      </c>
      <c r="D86" s="563"/>
      <c r="E86" s="563"/>
      <c r="F86" s="575">
        <f>'[2]1-1'!D109:F109</f>
        <v>5</v>
      </c>
      <c r="G86" s="575"/>
      <c r="H86" s="575"/>
      <c r="I86" s="567"/>
      <c r="J86" s="567"/>
      <c r="K86" s="567"/>
      <c r="L86" s="567"/>
    </row>
    <row r="87" spans="1:12" ht="13.5">
      <c r="A87" s="561"/>
      <c r="B87" s="576"/>
      <c r="C87" s="554"/>
      <c r="D87" s="554"/>
      <c r="E87" s="554"/>
      <c r="F87" s="577"/>
      <c r="G87" s="561"/>
      <c r="H87" s="567"/>
      <c r="I87" s="567"/>
      <c r="J87" s="567"/>
      <c r="K87" s="567"/>
      <c r="L87" s="567"/>
    </row>
    <row r="88" spans="1:12" ht="13.5">
      <c r="A88" s="561"/>
      <c r="B88" s="576"/>
      <c r="C88" s="554"/>
      <c r="D88" s="554"/>
      <c r="E88" s="554"/>
      <c r="F88" s="577"/>
      <c r="G88" s="561"/>
      <c r="H88" s="567"/>
      <c r="I88" s="567"/>
      <c r="J88" s="567"/>
      <c r="K88" s="567"/>
      <c r="L88" s="567"/>
    </row>
    <row r="89" spans="1:12" ht="13.5">
      <c r="A89" s="561"/>
      <c r="B89" s="576"/>
      <c r="C89" s="554"/>
      <c r="D89" s="554"/>
      <c r="E89" s="554"/>
      <c r="F89" s="577"/>
      <c r="G89" s="561"/>
      <c r="H89" s="567"/>
      <c r="I89" s="567"/>
      <c r="J89" s="567"/>
      <c r="K89" s="567"/>
      <c r="L89" s="567"/>
    </row>
    <row r="90" spans="1:12" ht="13.5">
      <c r="A90" s="561"/>
      <c r="B90" s="576"/>
      <c r="C90" s="578"/>
      <c r="D90" s="578"/>
      <c r="E90" s="578"/>
      <c r="F90" s="577"/>
      <c r="G90" s="561"/>
      <c r="H90" s="567"/>
      <c r="I90" s="567"/>
      <c r="J90" s="567"/>
      <c r="K90" s="567"/>
      <c r="L90" s="567"/>
    </row>
    <row r="91" spans="1:12" ht="13.5">
      <c r="A91" s="561"/>
      <c r="B91" s="576"/>
      <c r="C91" s="578"/>
      <c r="D91" s="578"/>
      <c r="E91" s="578"/>
      <c r="F91" s="577"/>
      <c r="G91" s="561"/>
      <c r="H91" s="567"/>
      <c r="I91" s="567"/>
      <c r="J91" s="567"/>
      <c r="K91" s="567"/>
      <c r="L91" s="567"/>
    </row>
    <row r="92" spans="1:12" ht="13.5">
      <c r="A92" s="561"/>
      <c r="B92" s="576"/>
      <c r="C92" s="578"/>
      <c r="D92" s="578"/>
      <c r="E92" s="578"/>
      <c r="F92" s="577"/>
      <c r="G92" s="561"/>
      <c r="H92" s="567"/>
      <c r="I92" s="567"/>
      <c r="J92" s="567"/>
      <c r="K92" s="567"/>
      <c r="L92" s="567"/>
    </row>
    <row r="93" spans="1:12" ht="13.5">
      <c r="A93" s="561"/>
      <c r="B93" s="576"/>
      <c r="C93" s="578"/>
      <c r="D93" s="578"/>
      <c r="E93" s="578"/>
      <c r="F93" s="577"/>
      <c r="G93" s="561"/>
      <c r="H93" s="567"/>
      <c r="I93" s="567"/>
      <c r="J93" s="567"/>
      <c r="K93" s="567"/>
      <c r="L93" s="567"/>
    </row>
    <row r="94" spans="1:12" ht="13.5">
      <c r="A94" s="561"/>
      <c r="B94" s="576"/>
      <c r="C94" s="578"/>
      <c r="D94" s="578"/>
      <c r="E94" s="578"/>
      <c r="F94" s="577"/>
      <c r="G94" s="561"/>
      <c r="H94" s="567"/>
      <c r="I94" s="567"/>
      <c r="J94" s="567"/>
      <c r="K94" s="567"/>
      <c r="L94" s="567"/>
    </row>
    <row r="95" spans="1:12" ht="13.5">
      <c r="A95" s="577"/>
      <c r="B95" s="579"/>
      <c r="C95" s="578"/>
      <c r="D95" s="578"/>
      <c r="E95" s="578"/>
      <c r="F95" s="577"/>
      <c r="G95" s="577"/>
      <c r="H95" s="572"/>
      <c r="I95" s="572"/>
      <c r="J95" s="572"/>
      <c r="K95" s="572"/>
      <c r="L95" s="572"/>
    </row>
    <row r="96" spans="1:12" ht="13.5">
      <c r="A96" s="577"/>
      <c r="B96" s="576"/>
      <c r="C96" s="578"/>
      <c r="D96" s="578"/>
      <c r="E96" s="578"/>
      <c r="F96" s="577"/>
      <c r="G96" s="580"/>
      <c r="H96" s="565"/>
      <c r="I96" s="565"/>
      <c r="J96" s="565"/>
      <c r="K96" s="565"/>
      <c r="L96" s="572"/>
    </row>
    <row r="97" spans="1:12" ht="13.5">
      <c r="A97" s="577"/>
      <c r="B97" s="579"/>
      <c r="C97" s="578"/>
      <c r="D97" s="578"/>
      <c r="E97" s="578"/>
      <c r="F97" s="577"/>
      <c r="G97" s="577"/>
      <c r="H97" s="572"/>
      <c r="I97" s="572"/>
      <c r="J97" s="572"/>
      <c r="K97" s="572"/>
      <c r="L97" s="565"/>
    </row>
    <row r="98" spans="1:12" ht="13.5">
      <c r="A98" s="577"/>
      <c r="B98" s="555"/>
      <c r="C98" s="554"/>
      <c r="D98" s="554"/>
      <c r="E98" s="554"/>
      <c r="F98" s="580"/>
      <c r="G98" s="580"/>
      <c r="H98" s="572"/>
      <c r="I98" s="572"/>
      <c r="J98" s="572"/>
      <c r="K98" s="572"/>
      <c r="L98" s="572"/>
    </row>
    <row r="99" spans="1:12" ht="13.5">
      <c r="A99" s="577"/>
      <c r="B99" s="556"/>
      <c r="C99" s="556"/>
      <c r="D99" s="556"/>
      <c r="E99" s="556"/>
      <c r="F99" s="581"/>
      <c r="G99" s="577"/>
      <c r="H99" s="565"/>
      <c r="I99" s="565"/>
      <c r="J99" s="565"/>
      <c r="K99" s="565"/>
      <c r="L99" s="572"/>
    </row>
    <row r="100" spans="1:12" ht="13.5">
      <c r="A100" s="577"/>
      <c r="B100" s="556"/>
      <c r="C100" s="556"/>
      <c r="D100" s="556"/>
      <c r="E100" s="556"/>
      <c r="F100" s="581"/>
      <c r="G100" s="577"/>
      <c r="H100" s="572"/>
      <c r="I100" s="572"/>
      <c r="J100" s="572"/>
      <c r="K100" s="572"/>
      <c r="L100" s="572"/>
    </row>
    <row r="101" spans="1:12" ht="13.5">
      <c r="A101" s="577"/>
      <c r="B101" s="579"/>
      <c r="C101" s="578"/>
      <c r="D101" s="578"/>
      <c r="E101" s="578"/>
      <c r="F101" s="577"/>
      <c r="G101" s="577"/>
      <c r="H101" s="572"/>
      <c r="I101" s="572"/>
      <c r="J101" s="572"/>
      <c r="K101" s="572"/>
      <c r="L101" s="559"/>
    </row>
    <row r="102" spans="1:12" ht="13.5">
      <c r="A102" s="174"/>
      <c r="G102" s="174"/>
      <c r="H102" s="173"/>
      <c r="I102" s="173"/>
      <c r="J102" s="173"/>
      <c r="K102" s="173"/>
      <c r="L102" s="275"/>
    </row>
    <row r="103" spans="1:12" ht="13.5">
      <c r="A103" s="174"/>
      <c r="B103" s="279"/>
      <c r="F103" s="278"/>
      <c r="G103" s="278"/>
      <c r="H103" s="275"/>
      <c r="I103" s="275"/>
      <c r="J103" s="275"/>
      <c r="K103" s="275"/>
      <c r="L103" s="173"/>
    </row>
    <row r="104" spans="1:12" ht="13.5">
      <c r="A104" s="174"/>
      <c r="B104" s="279"/>
      <c r="F104" s="278"/>
      <c r="G104" s="278"/>
      <c r="H104" s="275"/>
      <c r="I104" s="275"/>
      <c r="J104" s="275"/>
      <c r="K104" s="275"/>
      <c r="L104" s="173"/>
    </row>
    <row r="105" spans="1:12" ht="13.5">
      <c r="A105" s="174"/>
      <c r="B105" s="279"/>
      <c r="G105" s="174"/>
      <c r="H105" s="173"/>
      <c r="I105" s="173"/>
      <c r="J105" s="173"/>
      <c r="K105" s="173"/>
      <c r="L105" s="173"/>
    </row>
    <row r="106" spans="2:12" ht="13.5">
      <c r="B106" s="279"/>
      <c r="G106" s="174"/>
      <c r="H106" s="173"/>
      <c r="I106" s="173"/>
      <c r="J106" s="173"/>
      <c r="K106" s="173"/>
      <c r="L106" s="173"/>
    </row>
    <row r="107" spans="1:12" ht="13.5">
      <c r="A107" s="174"/>
      <c r="L107" s="173"/>
    </row>
    <row r="108" spans="1:12" ht="13.5">
      <c r="A108" s="174"/>
      <c r="L108" s="175"/>
    </row>
    <row r="109" spans="1:12" ht="13.5">
      <c r="A109" s="174"/>
      <c r="B109" s="279"/>
      <c r="H109" s="173"/>
      <c r="I109" s="173"/>
      <c r="J109" s="173"/>
      <c r="K109" s="173"/>
      <c r="L109" s="175"/>
    </row>
    <row r="110" spans="1:12" ht="13.5">
      <c r="A110" s="174"/>
      <c r="G110" s="280"/>
      <c r="H110" s="175"/>
      <c r="I110" s="175"/>
      <c r="J110" s="175"/>
      <c r="K110" s="175"/>
      <c r="L110" s="175"/>
    </row>
    <row r="111" spans="1:12" ht="13.5">
      <c r="A111" s="174"/>
      <c r="B111" s="273"/>
      <c r="C111" s="272"/>
      <c r="D111" s="272"/>
      <c r="E111" s="272"/>
      <c r="F111" s="280"/>
      <c r="G111" s="280"/>
      <c r="H111" s="175"/>
      <c r="I111" s="175"/>
      <c r="J111" s="175"/>
      <c r="K111" s="175"/>
      <c r="L111" s="173"/>
    </row>
    <row r="112" spans="1:11" ht="13.5">
      <c r="A112" s="174"/>
      <c r="B112" s="273"/>
      <c r="C112" s="272"/>
      <c r="D112" s="272"/>
      <c r="E112" s="272"/>
      <c r="F112" s="280"/>
      <c r="G112" s="280"/>
      <c r="H112" s="175"/>
      <c r="I112" s="175"/>
      <c r="J112" s="175"/>
      <c r="K112" s="175"/>
    </row>
    <row r="113" spans="1:12" ht="13.5">
      <c r="A113" s="174"/>
      <c r="B113" s="278"/>
      <c r="G113" s="174"/>
      <c r="H113" s="173"/>
      <c r="I113" s="173"/>
      <c r="J113" s="173"/>
      <c r="K113" s="173"/>
      <c r="L113" s="275"/>
    </row>
    <row r="114" spans="1:12" ht="13.5">
      <c r="A114" s="280"/>
      <c r="B114" s="272"/>
      <c r="C114" s="272"/>
      <c r="D114" s="272"/>
      <c r="E114" s="272"/>
      <c r="F114" s="280"/>
      <c r="G114" s="280"/>
      <c r="H114" s="175"/>
      <c r="I114" s="175"/>
      <c r="J114" s="175"/>
      <c r="K114" s="175"/>
      <c r="L114" s="175"/>
    </row>
    <row r="115" spans="1:12" ht="13.5">
      <c r="A115" s="174"/>
      <c r="B115" s="274"/>
      <c r="C115" s="274"/>
      <c r="D115" s="274"/>
      <c r="E115" s="274"/>
      <c r="F115" s="274"/>
      <c r="G115" s="278"/>
      <c r="H115" s="275"/>
      <c r="I115" s="275"/>
      <c r="J115" s="275"/>
      <c r="K115" s="275"/>
      <c r="L115" s="275"/>
    </row>
    <row r="116" spans="1:12" ht="13.5">
      <c r="A116" s="174"/>
      <c r="B116" s="279"/>
      <c r="F116" s="278"/>
      <c r="G116" s="278"/>
      <c r="H116" s="275"/>
      <c r="I116" s="275"/>
      <c r="J116" s="275"/>
      <c r="K116" s="275"/>
      <c r="L116" s="275"/>
    </row>
    <row r="117" spans="1:12" ht="13.5">
      <c r="A117" s="174"/>
      <c r="B117" s="279"/>
      <c r="F117" s="278"/>
      <c r="G117" s="278"/>
      <c r="H117" s="275"/>
      <c r="I117" s="275"/>
      <c r="J117" s="275"/>
      <c r="K117" s="275"/>
      <c r="L117" s="275"/>
    </row>
    <row r="118" spans="1:12" ht="13.5">
      <c r="A118" s="174"/>
      <c r="B118" s="279"/>
      <c r="F118" s="278"/>
      <c r="G118" s="278"/>
      <c r="H118" s="275"/>
      <c r="I118" s="275"/>
      <c r="J118" s="275"/>
      <c r="K118" s="275"/>
      <c r="L118" s="275"/>
    </row>
    <row r="119" spans="1:12" ht="13.5">
      <c r="A119" s="174"/>
      <c r="B119" s="279"/>
      <c r="F119" s="278"/>
      <c r="G119" s="278"/>
      <c r="H119" s="275"/>
      <c r="I119" s="275"/>
      <c r="J119" s="275"/>
      <c r="K119" s="275"/>
      <c r="L119" s="275"/>
    </row>
    <row r="120" spans="1:12" ht="13.5">
      <c r="A120" s="174"/>
      <c r="B120" s="279"/>
      <c r="F120" s="278"/>
      <c r="G120" s="278"/>
      <c r="H120" s="275"/>
      <c r="I120" s="275"/>
      <c r="J120" s="275"/>
      <c r="K120" s="275"/>
      <c r="L120" s="275"/>
    </row>
    <row r="121" spans="1:12" ht="13.5">
      <c r="A121" s="174"/>
      <c r="B121" s="279"/>
      <c r="F121" s="278"/>
      <c r="G121" s="278"/>
      <c r="H121" s="275"/>
      <c r="I121" s="275"/>
      <c r="J121" s="275"/>
      <c r="K121" s="275"/>
      <c r="L121" s="275"/>
    </row>
    <row r="122" spans="1:12" ht="13.5">
      <c r="A122" s="174"/>
      <c r="B122" s="279"/>
      <c r="F122" s="278"/>
      <c r="G122" s="278"/>
      <c r="H122" s="275"/>
      <c r="I122" s="275"/>
      <c r="J122" s="275"/>
      <c r="K122" s="275"/>
      <c r="L122" s="275"/>
    </row>
    <row r="123" spans="1:12" ht="13.5">
      <c r="A123" s="174"/>
      <c r="F123" s="278"/>
      <c r="G123" s="278"/>
      <c r="H123" s="275"/>
      <c r="I123" s="275"/>
      <c r="J123" s="275"/>
      <c r="K123" s="275"/>
      <c r="L123" s="275"/>
    </row>
    <row r="124" spans="1:12" ht="13.5">
      <c r="A124" s="174"/>
      <c r="B124" s="279"/>
      <c r="F124" s="278"/>
      <c r="G124" s="278"/>
      <c r="H124" s="275"/>
      <c r="I124" s="275"/>
      <c r="J124" s="275"/>
      <c r="K124" s="275"/>
      <c r="L124" s="275"/>
    </row>
    <row r="125" spans="1:12" ht="13.5">
      <c r="A125" s="174"/>
      <c r="B125" s="279"/>
      <c r="F125" s="278"/>
      <c r="G125" s="278"/>
      <c r="H125" s="275"/>
      <c r="I125" s="275"/>
      <c r="J125" s="275"/>
      <c r="K125" s="275"/>
      <c r="L125" s="275"/>
    </row>
    <row r="126" spans="1:12" ht="13.5">
      <c r="A126" s="174"/>
      <c r="B126" s="279"/>
      <c r="F126" s="278"/>
      <c r="G126" s="278"/>
      <c r="H126" s="275"/>
      <c r="I126" s="275"/>
      <c r="J126" s="275"/>
      <c r="K126" s="275"/>
      <c r="L126" s="275"/>
    </row>
    <row r="127" spans="1:11" ht="13.5">
      <c r="A127" s="174"/>
      <c r="B127" s="279"/>
      <c r="F127" s="278"/>
      <c r="G127" s="278"/>
      <c r="H127" s="275"/>
      <c r="I127" s="275"/>
      <c r="J127" s="275"/>
      <c r="K127" s="275"/>
    </row>
    <row r="128" spans="1:11" ht="13.5">
      <c r="A128" s="174"/>
      <c r="B128" s="279"/>
      <c r="F128" s="278"/>
      <c r="G128" s="278"/>
      <c r="H128" s="275"/>
      <c r="I128" s="275"/>
      <c r="J128" s="275"/>
      <c r="K128" s="275"/>
    </row>
  </sheetData>
  <sheetProtection password="CA17" sheet="1"/>
  <protectedRanges>
    <protectedRange sqref="B25:B26" name="Range1_3_3_1"/>
    <protectedRange sqref="B27:E30 C26:E26" name="Range1_3_1_2_1"/>
  </protectedRanges>
  <mergeCells count="21">
    <mergeCell ref="F80:H80"/>
    <mergeCell ref="F81:H81"/>
    <mergeCell ref="F86:H86"/>
    <mergeCell ref="F4:F5"/>
    <mergeCell ref="G4:G5"/>
    <mergeCell ref="H4:I4"/>
    <mergeCell ref="F74:K74"/>
    <mergeCell ref="F72:K72"/>
    <mergeCell ref="F76:K76"/>
    <mergeCell ref="J4:K4"/>
    <mergeCell ref="L4:L5"/>
    <mergeCell ref="F68:K68"/>
    <mergeCell ref="F70:K70"/>
    <mergeCell ref="F79:H79"/>
    <mergeCell ref="D4:D5"/>
    <mergeCell ref="E4:E5"/>
    <mergeCell ref="A1:L1"/>
    <mergeCell ref="A3:L3"/>
    <mergeCell ref="A4:A5"/>
    <mergeCell ref="B4:B5"/>
    <mergeCell ref="C4:C5"/>
  </mergeCells>
  <dataValidations count="1">
    <dataValidation errorStyle="warning" type="whole" allowBlank="1" showErrorMessage="1" promptTitle="Quantity" errorTitle="Quantity" error="You must enter a number in this cell." sqref="F47:G64">
      <formula1>0</formula1>
      <formula2>1000000000</formula2>
    </dataValidation>
  </dataValidation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D15"/>
  <sheetViews>
    <sheetView zoomScalePageLayoutView="0" workbookViewId="0" topLeftCell="A1">
      <selection activeCell="AW21" sqref="AW21"/>
    </sheetView>
  </sheetViews>
  <sheetFormatPr defaultColWidth="9.140625" defaultRowHeight="15"/>
  <cols>
    <col min="1" max="1" width="29.421875" style="0" customWidth="1"/>
    <col min="2" max="3" width="14.7109375" style="0" customWidth="1"/>
    <col min="4" max="108" width="1.7109375" style="0" customWidth="1"/>
  </cols>
  <sheetData>
    <row r="1" spans="1:108" ht="28.5" customHeight="1" thickBot="1">
      <c r="A1" s="424" t="s">
        <v>119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/>
      <c r="BQ1" s="425"/>
      <c r="BR1" s="425"/>
      <c r="BS1" s="425"/>
      <c r="BT1" s="425"/>
      <c r="BU1" s="425"/>
      <c r="BV1" s="425"/>
      <c r="BW1" s="425"/>
      <c r="BX1" s="425"/>
      <c r="BY1" s="425"/>
      <c r="BZ1" s="425"/>
      <c r="CA1" s="425"/>
      <c r="CB1" s="425"/>
      <c r="CC1" s="425"/>
      <c r="CD1" s="425"/>
      <c r="CE1" s="425"/>
      <c r="CF1" s="425"/>
      <c r="CG1" s="425"/>
      <c r="CH1" s="425"/>
      <c r="CI1" s="425"/>
      <c r="CJ1" s="425"/>
      <c r="CK1" s="425"/>
      <c r="CL1" s="425"/>
      <c r="CM1" s="425"/>
      <c r="CN1" s="425"/>
      <c r="CO1" s="425"/>
      <c r="CP1" s="425"/>
      <c r="CQ1" s="425"/>
      <c r="CR1" s="425"/>
      <c r="CS1" s="425"/>
      <c r="CT1" s="425"/>
      <c r="CU1" s="425"/>
      <c r="CV1" s="425"/>
      <c r="CW1" s="425"/>
      <c r="CX1" s="425"/>
      <c r="CY1" s="425"/>
      <c r="CZ1" s="425"/>
      <c r="DA1" s="425"/>
      <c r="DB1" s="425"/>
      <c r="DC1" s="425"/>
      <c r="DD1" s="426"/>
    </row>
    <row r="2" spans="1:108" ht="15.75" thickBot="1">
      <c r="A2" s="427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  <c r="BS2" s="429"/>
      <c r="BT2" s="429"/>
      <c r="BU2" s="429"/>
      <c r="BV2" s="429"/>
      <c r="BW2" s="429"/>
      <c r="BX2" s="429"/>
      <c r="BY2" s="429"/>
      <c r="BZ2" s="429"/>
      <c r="CA2" s="429"/>
      <c r="CB2" s="429"/>
      <c r="CC2" s="429"/>
      <c r="CD2" s="429"/>
      <c r="CE2" s="429"/>
      <c r="CF2" s="429"/>
      <c r="CG2" s="429"/>
      <c r="CH2" s="429"/>
      <c r="CI2" s="429"/>
      <c r="CJ2" s="429"/>
      <c r="CK2" s="429"/>
      <c r="CL2" s="429"/>
      <c r="CM2" s="429"/>
      <c r="CN2" s="429"/>
      <c r="CO2" s="429"/>
      <c r="CP2" s="429"/>
      <c r="CQ2" s="429"/>
      <c r="CR2" s="429"/>
      <c r="CS2" s="429"/>
      <c r="CT2" s="429"/>
      <c r="CU2" s="429"/>
      <c r="CV2" s="429"/>
      <c r="CW2" s="429"/>
      <c r="CX2" s="429"/>
      <c r="CY2" s="429"/>
      <c r="CZ2" s="429"/>
      <c r="DA2" s="429"/>
      <c r="DB2" s="429"/>
      <c r="DC2" s="429"/>
      <c r="DD2" s="430"/>
    </row>
    <row r="3" spans="1:108" ht="42" customHeight="1" thickBot="1">
      <c r="A3" s="71" t="s">
        <v>120</v>
      </c>
      <c r="B3" s="72" t="s">
        <v>121</v>
      </c>
      <c r="C3" s="72" t="s">
        <v>122</v>
      </c>
      <c r="D3" s="431" t="s">
        <v>123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3"/>
    </row>
    <row r="4" spans="1:108" ht="36.75" customHeight="1" thickBot="1">
      <c r="A4" s="73" t="s">
        <v>105</v>
      </c>
      <c r="B4" s="7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</row>
    <row r="5" spans="1:108" ht="39" customHeight="1" thickBot="1">
      <c r="A5" s="76" t="s">
        <v>124</v>
      </c>
      <c r="B5" s="76"/>
      <c r="C5" s="74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</row>
    <row r="6" spans="1:108" ht="39" customHeight="1" thickBot="1">
      <c r="A6" s="76" t="s">
        <v>125</v>
      </c>
      <c r="B6" s="76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</row>
    <row r="7" spans="1:108" ht="39" customHeight="1" thickBot="1">
      <c r="A7" s="73" t="s">
        <v>126</v>
      </c>
      <c r="B7" s="73"/>
      <c r="C7" s="7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1:108" ht="39" customHeight="1" thickBot="1">
      <c r="A8" s="76" t="s">
        <v>127</v>
      </c>
      <c r="B8" s="76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1:108" ht="1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9"/>
    </row>
    <row r="10" spans="1:108" ht="15">
      <c r="A10" s="80" t="s">
        <v>131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3"/>
    </row>
    <row r="11" spans="1:108" ht="1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3"/>
    </row>
    <row r="12" spans="1:108" ht="15">
      <c r="A12" s="80" t="s">
        <v>128</v>
      </c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3"/>
    </row>
    <row r="13" spans="1:108" ht="15">
      <c r="A13" s="80"/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3"/>
    </row>
    <row r="14" spans="1:108" ht="15">
      <c r="A14" s="80" t="s">
        <v>129</v>
      </c>
      <c r="B14" s="81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3"/>
    </row>
    <row r="15" spans="1:108" ht="15.75" thickBo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6"/>
    </row>
  </sheetData>
  <sheetProtection/>
  <mergeCells count="3">
    <mergeCell ref="A1:DD1"/>
    <mergeCell ref="A2:DD2"/>
    <mergeCell ref="D3:D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2019-07-16T14:52:54Z</dcterms:modified>
  <cp:category/>
  <cp:version/>
  <cp:contentType/>
  <cp:contentStatus/>
</cp:coreProperties>
</file>